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Administrador1\Downloads\"/>
    </mc:Choice>
  </mc:AlternateContent>
  <xr:revisionPtr revIDLastSave="0" documentId="13_ncr:1_{4362E3EC-0E7F-489D-A399-54C4AF156AE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VIEMBR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5" i="1" l="1"/>
  <c r="F75" i="1"/>
  <c r="F25" i="1"/>
  <c r="G25" i="1"/>
  <c r="F56" i="1"/>
  <c r="G56" i="1" l="1"/>
  <c r="G36" i="1" l="1"/>
  <c r="F36" i="1"/>
  <c r="H35" i="1"/>
  <c r="H34" i="1"/>
  <c r="H33" i="1"/>
  <c r="H36" i="1" l="1"/>
  <c r="G75" i="1" l="1"/>
  <c r="H74" i="1"/>
  <c r="H73" i="1"/>
  <c r="H72" i="1"/>
  <c r="G65" i="1"/>
  <c r="H64" i="1"/>
  <c r="H63" i="1"/>
  <c r="H62" i="1"/>
  <c r="H61" i="1"/>
  <c r="H55" i="1"/>
  <c r="H54" i="1"/>
  <c r="H53" i="1"/>
  <c r="H52" i="1"/>
  <c r="H51" i="1"/>
  <c r="H50" i="1"/>
  <c r="H49" i="1"/>
  <c r="H48" i="1"/>
  <c r="G44" i="1"/>
  <c r="H43" i="1"/>
  <c r="H41" i="1"/>
  <c r="H40" i="1"/>
  <c r="G32" i="1"/>
  <c r="F32" i="1"/>
  <c r="H31" i="1"/>
  <c r="H30" i="1"/>
  <c r="H29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75" i="1" l="1"/>
  <c r="H65" i="1"/>
  <c r="H25" i="1"/>
  <c r="J56" i="1"/>
  <c r="H56" i="1"/>
  <c r="H44" i="1"/>
  <c r="J60" i="1"/>
  <c r="J65" i="1" s="1"/>
  <c r="H32" i="1"/>
  <c r="J48" i="1" l="1"/>
</calcChain>
</file>

<file path=xl/sharedStrings.xml><?xml version="1.0" encoding="utf-8"?>
<sst xmlns="http://schemas.openxmlformats.org/spreadsheetml/2006/main" count="220" uniqueCount="114">
  <si>
    <t>ACTIVIDADES A DESARROLLAR</t>
  </si>
  <si>
    <t>PROCESO</t>
  </si>
  <si>
    <t>DETALLE</t>
  </si>
  <si>
    <t>VALOR HORA DIURNA</t>
  </si>
  <si>
    <t>VALOR HORA NOCTURNA</t>
  </si>
  <si>
    <t>HORAS DIURNAS</t>
  </si>
  <si>
    <t>HORAS NOCTURNAS</t>
  </si>
  <si>
    <t xml:space="preserve">TOTAL HORAS </t>
  </si>
  <si>
    <t>TOTAL VALOR</t>
  </si>
  <si>
    <t>TOTAL SERVICIO</t>
  </si>
  <si>
    <t>MEDICINA INTERNA</t>
  </si>
  <si>
    <t xml:space="preserve">EN LA TARDE SE REQUIERE 6 HORAS X 31 DÍAS </t>
  </si>
  <si>
    <t>Ejecutar los procesos de atencion de enfermeria en el servicionde medicina interna, establecidos por la entidad en el marco del proceso contractual</t>
  </si>
  <si>
    <t>EN LA NOCHE SE REQUIERE 12 HORAS X 31 DÍAS</t>
  </si>
  <si>
    <t>QUIRUGICAS</t>
  </si>
  <si>
    <t>EN  LA MAÑANA SE REQUIERE 6 HORAS X 31 DÍAS</t>
  </si>
  <si>
    <t>Ejecutar los procesos de atencion de enfermeria en el servicion de quirurgicas, establecidos por la entidad en el marco del proceso contractual</t>
  </si>
  <si>
    <t>UNIDAD DE CUIDADOS INTENSIVOS</t>
  </si>
  <si>
    <t>Ejecutar los procesos de atencion de enfermeria en el servicion de Unidad de Cuidados Intensivos, establecidos por la entidad en el marco del proceso contractual</t>
  </si>
  <si>
    <t>URGENCIAS</t>
  </si>
  <si>
    <t>EN LA MAÑANA SE REQUIERE 12 HORAS X 31 DÍAS</t>
  </si>
  <si>
    <t>Ejecutar los procesos de atencion de enfermeria en el servicio de Urgencias, establecidos por la entidad en el marco del proceso contractual</t>
  </si>
  <si>
    <t>EN LA TARDE SE REQUIERE 12 HORAS X 31 DÍAS</t>
  </si>
  <si>
    <t>EN LA NOCHE SE REQUIERE 24 HORAS X 31 DÍAS</t>
  </si>
  <si>
    <t>EN LA MAÑANA SE REQUIERE 6 HORAS X 31 DÍAS</t>
  </si>
  <si>
    <t>EN LA TARDE SE REQUIERE 6 HORAS X 31 DÍAS</t>
  </si>
  <si>
    <t>SALA DE PARTOS</t>
  </si>
  <si>
    <t>Ejecutar los procesos de atencion de enfermeria en el servicio de Sala de PArtos, establecidos por la entidad en el marco del proceso contractual</t>
  </si>
  <si>
    <t>HOSPITALIZACION OBSTETRICA</t>
  </si>
  <si>
    <t>Ejecutar los procesos de atencion de enfermeria en el servicio de Sala de Gincobstetricia, establecidos por la entidad en el marco del proceso contractual</t>
  </si>
  <si>
    <t>PEDIATRIA</t>
  </si>
  <si>
    <t>Ejecutar los procesos de atencion de enfermeria en el servicio de Sala de Pediatria, establecidos por la entidad en el marco del proceso contractual</t>
  </si>
  <si>
    <t>TOTAL</t>
  </si>
  <si>
    <t>CIRUGÍA</t>
  </si>
  <si>
    <t>Ejecutar los Procesos de Instrumentacion Quirurgica establecidos por la entidad en el Marco del Proceso contractual.</t>
  </si>
  <si>
    <t>HORAS DIURNAS/SEMANA</t>
  </si>
  <si>
    <t>LABORATORIO CLINICO</t>
  </si>
  <si>
    <t>Ejecutar los Procesos de Bacteriologia establecidos por la entidad en el Marco del Proceso contractual.</t>
  </si>
  <si>
    <t>EN LA TARDE SE REQUIERE 12 HORAS X 31 DÍAS (DISTRIBUIDOS EN 2 TURNOS DE 6 HORAS)</t>
  </si>
  <si>
    <t>EN LA SEMANA SE REQUIEREN 18 HORAS PARA MONTAJE DE PRUEBAS ESPECIALES</t>
  </si>
  <si>
    <t>EN LA NOCHE SE REQUIERE 24 HORAS X 31 DÍAS (DISTRIBUIDO EN 1 TURNO DE 12 HORAS)</t>
  </si>
  <si>
    <t xml:space="preserve">ATENCION AMBULATORIA, HOSPITALIZACION Y UCI DE FISIOTERAPIA Y TERAPIA RESPIRATORIA </t>
  </si>
  <si>
    <t>EN LA MAÑANA SE REQUIEREN  6 HORAS X 31 DÍAS (DISTRIBUIDOS EN 1 TURNOS DE 6 HORAS ATENICON INTRAHOSPITALARIA)</t>
  </si>
  <si>
    <t>Ejecutar los Procesos de Atencion Integral de Fisioterapia en las areas de Consulta Externa, Hospitalizacion y Unicad de Cuidados Intensivos establecidos por la entidad en el Marco del Proceso contractual.</t>
  </si>
  <si>
    <t>EN LA NOCHE SE REQUIERE 12 HORAS X 31 DÍAS (DISTRIBUIDO EN 1 TURNO DE 12 HORAS)</t>
  </si>
  <si>
    <t>EN LA MAÑANA SE REQUIEREN  6 HORAS X 31 DÍAS (DISTRIBUIDOS EN 1 TURNOS DE 6 HORAS ATENCION INTEGRAL UNIDAD DE CUIDADOS INTENSIVOS)</t>
  </si>
  <si>
    <t>EN LA TARDE SE REQUIEREN  6 HORAS X 31 DÍAS (DISTRIBUIDOS EN 1 TURNOS DE 6 HORAS ATENCION INTEGRAL UNIDAD DE CUIDADOS INTENSIVOS)</t>
  </si>
  <si>
    <t>EN LA NOCHE SE REQUIERE 12 HORAS X 31 DÍAS (DISTRIBUIDO EN 1 TURNO DE 12 HORASATENCION INTEGRAL UNIDAD DE CUIDADOS INTENSIVOS)</t>
  </si>
  <si>
    <t>EN LA MAÑANA SE REQUIEREN 6 HORAS X 25  (LUNES A SABADO) DÍAS ATENCION AMBULATORIA</t>
  </si>
  <si>
    <t>TECNOLOGO RAYOS X</t>
  </si>
  <si>
    <t>EN LA MAÑANA SE REQUIERE  6 HORAS X 31 DIAS</t>
  </si>
  <si>
    <t>Ejecutar los Procesos de Toma de Imágenes diagnosticas  en las areas de Consulta Externa, Hospitalizacion y Unicad de Cuidados Intensivos establecidos por la entidad en el Marco del Proceso contractual.</t>
  </si>
  <si>
    <t>EN LA TARDE SE REQUIERE 6 HORAS X 31 DIAS</t>
  </si>
  <si>
    <t>EN LA MAÑANA Y TARDE SE REQUIERE EN EL SERVICIO DE CIRUGIA (MANEJO DE INTENSIFICADOR DE IMÁGENES) 6 HORAS X 31 DIAS</t>
  </si>
  <si>
    <t>EN LA NOCHE SE REQUIERE 12 HORAS X 31 DIAS</t>
  </si>
  <si>
    <t>SERVICIO FARMACEUTICO</t>
  </si>
  <si>
    <t>Ejecutar los Procesos del Servicio Farmaceutico establecidos por la entidad en el Marco del Proceso contractual.</t>
  </si>
  <si>
    <t>EN LA MAÑANA SE REQUIERE 12 HORAS X 31 DIAS</t>
  </si>
  <si>
    <t>EN LA TARDE SE REQUIERE 12 HORAS X 31 DIAS</t>
  </si>
  <si>
    <t>NECESIDADES MÍNIMAS PARA EL DESARROLLO DE LOS PROCESOS ASISTENCIALES</t>
  </si>
  <si>
    <t>Con disponibilidad fines de semana</t>
  </si>
  <si>
    <t>PROFESIONAL EN PSICOLOGA</t>
  </si>
  <si>
    <t xml:space="preserve">PROFESIONAL PARA EL MANEJO DEL PROGRAMA DE HUMANIZACIÓN DE LOS SERVICIOS DE SALUD </t>
  </si>
  <si>
    <t>Con disponibilidad de 8 horas diarias</t>
  </si>
  <si>
    <t>PROFESIONAL DE ENFERMERIA PARA EL PROCESO DE AUDITORIA CONCURRENTE</t>
  </si>
  <si>
    <t>CONSULTA DE FONOAUDIOLOGIA</t>
  </si>
  <si>
    <t>CONSULTA DE NUTRICION POR EVENTO</t>
  </si>
  <si>
    <t>Numero de consultas a realizar por evento,</t>
  </si>
  <si>
    <t>CONSULTA DE SICOLOGIA POR EVENTO</t>
  </si>
  <si>
    <t>CONSULTA DE TERAPIA OCUPACIONAL</t>
  </si>
  <si>
    <t>TOTAL COSTO MENSUAL PROYECTADO DE LOS PROCESOS ASISTENCIALES</t>
  </si>
  <si>
    <t>PROFESIONAL EN ENFERMERIA PARA LOS PROCESOS DE CONSULTA EXTERNA Y PROGRAMACIÓN QUIRURGICA.</t>
  </si>
  <si>
    <t>PROFESIONAL DE LA SALUD EN AREA DE NUTRICIÓN</t>
  </si>
  <si>
    <t>PROFESIONAL EN TRABAJO SOCIAL PARA EL PROCESO  DE INFORMACION Y ATENCIÓN AL USUARIO</t>
  </si>
  <si>
    <t>PROFESIONAL DE BACTERIOLOGIA SERVICIO TRANFUSIONAL Y APOYO TERAPEUTICO</t>
  </si>
  <si>
    <t>HORAS REQUERIDAS EN LA SEMANA</t>
  </si>
  <si>
    <t xml:space="preserve">NUMERO DE PROFESIONALES REQUERIDOS </t>
  </si>
  <si>
    <t>Incluye consultas ambulatorias y Atencion Intrahospitalaria</t>
  </si>
  <si>
    <t>UNO (1)</t>
  </si>
  <si>
    <t>DOS (2)</t>
  </si>
  <si>
    <t xml:space="preserve">44 HORAS SEMANALES </t>
  </si>
  <si>
    <t xml:space="preserve"> 44 HORAS SEMANALES </t>
  </si>
  <si>
    <t>PROFESIONAL DE MICROBIOLOGA</t>
  </si>
  <si>
    <t>EVENTO</t>
  </si>
  <si>
    <t xml:space="preserve"> INSTRUMENTACIÓN QUIRÚRGICA</t>
  </si>
  <si>
    <t>ANEXO PROFESIONALES DE LA SALUD</t>
  </si>
  <si>
    <t>PROFESIONALES EN ENFERMERÍA SUPERIOR</t>
  </si>
  <si>
    <t>PROFESIONALES EN BACTERIOLOGÍA</t>
  </si>
  <si>
    <t>PROFESIONALES EN FISIOTERAPIA</t>
  </si>
  <si>
    <t>EVENTO DE CADA ACTIVIDAD TARIFA SOAT 2020 -30%</t>
  </si>
  <si>
    <t>EVENTO DE CADA ACTIVIDAD SOAT 2020 - 30%</t>
  </si>
  <si>
    <t xml:space="preserve">EN LA NOCHE SE REQUIERE 24 HORAS X 31 DÍAS </t>
  </si>
  <si>
    <t>CENTRAL DE ESTERILIZACION</t>
  </si>
  <si>
    <t>EN LA MAÑANA SE REQUIERE 6 HORAS x 31 DÍAS</t>
  </si>
  <si>
    <t>EN LA TARDE SE REQUIERE 6 HORAS x 31 DÍAS</t>
  </si>
  <si>
    <t>EN LA NOCHE SE REQUIERE 12 HORAS x 31 DÍAS</t>
  </si>
  <si>
    <t>EN LA NOCHE SE REQUIERE  12 HORAS X 31 DÍAS (DISTRIBUIDO EN 1 TURNO DE 12 HORAS)</t>
  </si>
  <si>
    <t>EN LA MAÑANA SE REQUIERE 24 HORAS x31 DÍAS (DISTRIBUIDO EN 4 TURNOS DE 6 HORAS)</t>
  </si>
  <si>
    <t>EN LA TARDE SE REQUIERE 24 HORAS x 31 DÍAS DISTRUBUIDO EN 4 TURNOS DE 6 HORAS)</t>
  </si>
  <si>
    <t>Ejecutar los Procesos de Central de esterilizacion establecidos por la entidad en el Marco del Proceso contractual.</t>
  </si>
  <si>
    <t>EN LA TARDE SE REQUIEREN  6 HORAS X 31 DÍAS (DISTRIBUIDOS EN 1 TURNOS DE 6 HORAS ATENCION INTRAHOSPITALARIA)</t>
  </si>
  <si>
    <t>EN LA MAÑANA SE REQUIEREN 6 HORAS DE APOYO A LA GESTION FARMACEUTICA x 26 DIAS (LUNES A SABADO)</t>
  </si>
  <si>
    <t>EN LA TARDE SE REQUIEREN 6 HORAS DE APOYO A LA GESTION FARMACEUTICA X 26 DIAS (LUNES A SABADO)</t>
  </si>
  <si>
    <t>PROFESIONALES SERVICIO FARMACEUTICO</t>
  </si>
  <si>
    <t>EN LA TARDE SE REQUIEREN 6 HORAS X 25 DÍAS ATENCION AMBULATORIA</t>
  </si>
  <si>
    <t>EN LA MAÑANA SE REQUIEREN 12 HORAS X 31 DÍAS (DISTRIBUIDOS EN 2 TURNOS DE 6 HORAS) Cambiar a 6 horas en la mañana</t>
  </si>
  <si>
    <t>PROFESIONAL EN QUIMICA Y FARMACIA PARA LA COORDINACION DEL SERVICIO FARMACEUTICO</t>
  </si>
  <si>
    <t>RAYOS X</t>
  </si>
  <si>
    <t xml:space="preserve">PROFESIONAL DE ENFERMERIA SERVICIO DE CIRUGIA </t>
  </si>
  <si>
    <t>PROFESIONAL DE ENFERMERA PREVENCION ISO Y APOYO A SEGURIDAD DEL PACIENTE</t>
  </si>
  <si>
    <t>PROFESIONAL DE ENFERMERA PARA LA GESTION DEL SERVICIO DE URGENCIAS</t>
  </si>
  <si>
    <t>PROFESIONAL  BACTERIOLOGIA PARA LOS PROCESOS DE  SALUD PUBLICA Y CONSULTA EXTERNA</t>
  </si>
  <si>
    <t>Por evento</t>
  </si>
  <si>
    <t>Con disponibilidad los fines de semana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</si>
</sst>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_(* #,##0.00_);_(* \(#,##0.00\);_(* &quot;-&quot;??_);_(@_)"/>
  </numFmts>
  <fonts count="9" x14ac:knownFonts="1">
    <font>
      <sz val="10"/>
      <name val="Arial"/>
      <family val="2"/>
    </font>
    <font>
      <sz val="10"/>
      <name val="Arial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0"/>
      <color rgb="FFFF0000"/>
      <name val="Century Gothic"/>
      <family val="2"/>
    </font>
    <font>
      <sz val="9"/>
      <name val="Century Gothic"/>
      <family val="2"/>
    </font>
    <font>
      <sz val="8"/>
      <name val="Century Gothic"/>
      <family val="2"/>
    </font>
    <font>
      <b/>
      <sz val="11"/>
      <name val="Century Gothic"/>
      <family val="2"/>
    </font>
    <font>
      <b/>
      <sz val="14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234">
    <xf numFmtId="0" fontId="0" fillId="0" borderId="0" xfId="0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3" fontId="2" fillId="0" borderId="14" xfId="1" applyNumberFormat="1" applyFont="1" applyBorder="1" applyAlignment="1">
      <alignment vertical="center"/>
    </xf>
    <xf numFmtId="3" fontId="2" fillId="3" borderId="14" xfId="1" applyNumberFormat="1" applyFont="1" applyFill="1" applyBorder="1" applyAlignment="1">
      <alignment vertical="center"/>
    </xf>
    <xf numFmtId="3" fontId="2" fillId="3" borderId="15" xfId="1" applyNumberFormat="1" applyFont="1" applyFill="1" applyBorder="1" applyAlignment="1">
      <alignment horizontal="center" vertical="center"/>
    </xf>
    <xf numFmtId="3" fontId="2" fillId="0" borderId="16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3" borderId="19" xfId="0" applyFont="1" applyFill="1" applyBorder="1" applyAlignment="1">
      <alignment horizontal="left" vertical="center" wrapText="1"/>
    </xf>
    <xf numFmtId="3" fontId="2" fillId="3" borderId="20" xfId="1" applyNumberFormat="1" applyFont="1" applyFill="1" applyBorder="1" applyAlignment="1">
      <alignment horizontal="center" vertical="center"/>
    </xf>
    <xf numFmtId="3" fontId="2" fillId="0" borderId="21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3" fontId="2" fillId="3" borderId="2" xfId="1" applyNumberFormat="1" applyFont="1" applyFill="1" applyBorder="1" applyAlignment="1">
      <alignment horizontal="center" vertical="center"/>
    </xf>
    <xf numFmtId="3" fontId="2" fillId="0" borderId="3" xfId="1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left" vertical="center" wrapText="1"/>
    </xf>
    <xf numFmtId="3" fontId="2" fillId="0" borderId="14" xfId="1" applyNumberFormat="1" applyFont="1" applyBorder="1" applyAlignment="1">
      <alignment horizontal="center" vertical="center"/>
    </xf>
    <xf numFmtId="3" fontId="2" fillId="0" borderId="27" xfId="1" applyNumberFormat="1" applyFont="1" applyBorder="1" applyAlignment="1">
      <alignment horizontal="center" vertical="center"/>
    </xf>
    <xf numFmtId="0" fontId="2" fillId="3" borderId="18" xfId="0" applyFont="1" applyFill="1" applyBorder="1" applyAlignment="1">
      <alignment horizontal="left" vertical="center" wrapText="1"/>
    </xf>
    <xf numFmtId="3" fontId="2" fillId="3" borderId="15" xfId="1" applyNumberFormat="1" applyFont="1" applyFill="1" applyBorder="1" applyAlignment="1">
      <alignment vertical="center"/>
    </xf>
    <xf numFmtId="3" fontId="2" fillId="0" borderId="15" xfId="1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left" vertical="center" wrapText="1"/>
    </xf>
    <xf numFmtId="3" fontId="2" fillId="0" borderId="30" xfId="1" applyNumberFormat="1" applyFont="1" applyBorder="1" applyAlignment="1">
      <alignment horizontal="center" vertical="center"/>
    </xf>
    <xf numFmtId="3" fontId="2" fillId="0" borderId="31" xfId="1" applyNumberFormat="1" applyFont="1" applyBorder="1" applyAlignment="1">
      <alignment horizontal="center" vertical="center"/>
    </xf>
    <xf numFmtId="3" fontId="2" fillId="0" borderId="2" xfId="1" applyNumberFormat="1" applyFont="1" applyBorder="1" applyAlignment="1">
      <alignment horizontal="center" vertical="center"/>
    </xf>
    <xf numFmtId="0" fontId="2" fillId="3" borderId="13" xfId="0" applyFont="1" applyFill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3" fontId="2" fillId="0" borderId="20" xfId="1" applyNumberFormat="1" applyFont="1" applyBorder="1" applyAlignment="1">
      <alignment horizontal="center" vertical="center"/>
    </xf>
    <xf numFmtId="3" fontId="2" fillId="2" borderId="38" xfId="1" applyNumberFormat="1" applyFont="1" applyFill="1" applyBorder="1" applyAlignment="1">
      <alignment horizontal="center" vertical="center"/>
    </xf>
    <xf numFmtId="3" fontId="3" fillId="2" borderId="38" xfId="1" applyNumberFormat="1" applyFont="1" applyFill="1" applyBorder="1" applyAlignment="1">
      <alignment horizontal="center" vertical="center"/>
    </xf>
    <xf numFmtId="3" fontId="3" fillId="2" borderId="39" xfId="1" applyNumberFormat="1" applyFont="1" applyFill="1" applyBorder="1" applyAlignment="1">
      <alignment horizontal="center" vertical="center"/>
    </xf>
    <xf numFmtId="3" fontId="3" fillId="2" borderId="9" xfId="1" applyNumberFormat="1" applyFont="1" applyFill="1" applyBorder="1" applyAlignment="1">
      <alignment horizontal="center" vertical="center"/>
    </xf>
    <xf numFmtId="3" fontId="2" fillId="3" borderId="0" xfId="1" applyNumberFormat="1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vertical="center" wrapText="1"/>
    </xf>
    <xf numFmtId="3" fontId="2" fillId="0" borderId="15" xfId="1" applyNumberFormat="1" applyFont="1" applyBorder="1" applyAlignment="1">
      <alignment vertical="center"/>
    </xf>
    <xf numFmtId="3" fontId="2" fillId="3" borderId="14" xfId="1" applyNumberFormat="1" applyFont="1" applyFill="1" applyBorder="1" applyAlignment="1">
      <alignment horizontal="center" vertical="center"/>
    </xf>
    <xf numFmtId="3" fontId="2" fillId="3" borderId="27" xfId="1" applyNumberFormat="1" applyFont="1" applyFill="1" applyBorder="1" applyAlignment="1">
      <alignment horizontal="center" vertical="center"/>
    </xf>
    <xf numFmtId="3" fontId="2" fillId="3" borderId="27" xfId="1" applyNumberFormat="1" applyFont="1" applyFill="1" applyBorder="1" applyAlignment="1">
      <alignment horizontal="right" vertical="center"/>
    </xf>
    <xf numFmtId="0" fontId="2" fillId="3" borderId="26" xfId="0" applyFont="1" applyFill="1" applyBorder="1" applyAlignment="1">
      <alignment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3" borderId="18" xfId="0" applyFont="1" applyFill="1" applyBorder="1" applyAlignment="1">
      <alignment vertical="center" wrapText="1"/>
    </xf>
    <xf numFmtId="3" fontId="2" fillId="3" borderId="16" xfId="1" applyNumberFormat="1" applyFont="1" applyFill="1" applyBorder="1" applyAlignment="1">
      <alignment horizontal="center" vertical="center"/>
    </xf>
    <xf numFmtId="3" fontId="2" fillId="3" borderId="16" xfId="1" applyNumberFormat="1" applyFont="1" applyFill="1" applyBorder="1" applyAlignment="1">
      <alignment horizontal="right" vertical="center"/>
    </xf>
    <xf numFmtId="3" fontId="3" fillId="2" borderId="10" xfId="1" applyNumberFormat="1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left" vertical="center" wrapText="1"/>
    </xf>
    <xf numFmtId="0" fontId="2" fillId="3" borderId="28" xfId="0" applyFont="1" applyFill="1" applyBorder="1" applyAlignment="1">
      <alignment horizontal="left" vertical="center" wrapText="1"/>
    </xf>
    <xf numFmtId="3" fontId="2" fillId="3" borderId="29" xfId="1" applyNumberFormat="1" applyFont="1" applyFill="1" applyBorder="1" applyAlignment="1">
      <alignment horizontal="center" vertical="center"/>
    </xf>
    <xf numFmtId="3" fontId="2" fillId="3" borderId="44" xfId="1" applyNumberFormat="1" applyFont="1" applyFill="1" applyBorder="1" applyAlignment="1">
      <alignment horizontal="center" vertical="center"/>
    </xf>
    <xf numFmtId="3" fontId="2" fillId="3" borderId="30" xfId="1" applyNumberFormat="1" applyFont="1" applyFill="1" applyBorder="1" applyAlignment="1">
      <alignment horizontal="center" vertical="center"/>
    </xf>
    <xf numFmtId="3" fontId="2" fillId="3" borderId="31" xfId="1" applyNumberFormat="1" applyFont="1" applyFill="1" applyBorder="1" applyAlignment="1">
      <alignment horizontal="center" vertical="center"/>
    </xf>
    <xf numFmtId="3" fontId="2" fillId="3" borderId="31" xfId="1" applyNumberFormat="1" applyFont="1" applyFill="1" applyBorder="1" applyAlignment="1">
      <alignment horizontal="right" vertical="center"/>
    </xf>
    <xf numFmtId="3" fontId="3" fillId="2" borderId="38" xfId="1" applyNumberFormat="1" applyFont="1" applyFill="1" applyBorder="1" applyAlignment="1">
      <alignment vertical="center"/>
    </xf>
    <xf numFmtId="0" fontId="3" fillId="2" borderId="37" xfId="0" applyFont="1" applyFill="1" applyBorder="1" applyAlignment="1">
      <alignment horizontal="center" vertical="center"/>
    </xf>
    <xf numFmtId="3" fontId="3" fillId="2" borderId="38" xfId="0" applyNumberFormat="1" applyFont="1" applyFill="1" applyBorder="1" applyAlignment="1">
      <alignment horizontal="center" vertical="center" wrapText="1"/>
    </xf>
    <xf numFmtId="3" fontId="3" fillId="2" borderId="39" xfId="0" applyNumberFormat="1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/>
    </xf>
    <xf numFmtId="3" fontId="2" fillId="0" borderId="30" xfId="1" applyNumberFormat="1" applyFont="1" applyBorder="1" applyAlignment="1">
      <alignment vertical="center"/>
    </xf>
    <xf numFmtId="3" fontId="2" fillId="3" borderId="30" xfId="1" applyNumberFormat="1" applyFont="1" applyFill="1" applyBorder="1" applyAlignment="1">
      <alignment vertical="center"/>
    </xf>
    <xf numFmtId="3" fontId="3" fillId="3" borderId="0" xfId="1" applyNumberFormat="1" applyFont="1" applyFill="1" applyBorder="1" applyAlignment="1">
      <alignment vertical="center"/>
    </xf>
    <xf numFmtId="0" fontId="2" fillId="2" borderId="9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42" fontId="2" fillId="0" borderId="0" xfId="2" applyFont="1" applyAlignment="1">
      <alignment horizontal="center" vertical="center"/>
    </xf>
    <xf numFmtId="42" fontId="2" fillId="0" borderId="0" xfId="0" applyNumberFormat="1" applyFont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3" borderId="51" xfId="0" applyFont="1" applyFill="1" applyBorder="1" applyAlignment="1">
      <alignment horizontal="left" vertical="center" wrapText="1"/>
    </xf>
    <xf numFmtId="0" fontId="2" fillId="0" borderId="48" xfId="0" applyFont="1" applyBorder="1" applyAlignment="1">
      <alignment horizontal="left" vertical="center" wrapText="1"/>
    </xf>
    <xf numFmtId="0" fontId="2" fillId="0" borderId="53" xfId="0" applyFont="1" applyBorder="1" applyAlignment="1">
      <alignment horizontal="left" vertical="center" wrapText="1"/>
    </xf>
    <xf numFmtId="0" fontId="2" fillId="0" borderId="54" xfId="0" applyFont="1" applyBorder="1" applyAlignment="1">
      <alignment horizontal="left" vertical="center" wrapText="1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left" vertical="center" wrapText="1"/>
    </xf>
    <xf numFmtId="0" fontId="5" fillId="3" borderId="28" xfId="0" applyFont="1" applyFill="1" applyBorder="1" applyAlignment="1">
      <alignment horizontal="left" vertical="center" wrapText="1"/>
    </xf>
    <xf numFmtId="0" fontId="7" fillId="3" borderId="0" xfId="0" applyFont="1" applyFill="1" applyAlignment="1">
      <alignment vertical="center"/>
    </xf>
    <xf numFmtId="3" fontId="3" fillId="2" borderId="42" xfId="1" applyNumberFormat="1" applyFont="1" applyFill="1" applyBorder="1" applyAlignment="1">
      <alignment horizontal="center" vertical="center"/>
    </xf>
    <xf numFmtId="3" fontId="3" fillId="4" borderId="49" xfId="1" applyNumberFormat="1" applyFont="1" applyFill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3" fontId="3" fillId="2" borderId="9" xfId="1" applyNumberFormat="1" applyFont="1" applyFill="1" applyBorder="1" applyAlignment="1">
      <alignment vertical="center"/>
    </xf>
    <xf numFmtId="3" fontId="7" fillId="2" borderId="10" xfId="1" applyNumberFormat="1" applyFont="1" applyFill="1" applyBorder="1" applyAlignment="1">
      <alignment horizontal="center" vertical="center"/>
    </xf>
    <xf numFmtId="3" fontId="7" fillId="2" borderId="43" xfId="1" applyNumberFormat="1" applyFont="1" applyFill="1" applyBorder="1" applyAlignment="1">
      <alignment horizontal="center" vertical="center"/>
    </xf>
    <xf numFmtId="3" fontId="7" fillId="2" borderId="42" xfId="1" applyNumberFormat="1" applyFont="1" applyFill="1" applyBorder="1" applyAlignment="1">
      <alignment horizontal="center" vertical="center"/>
    </xf>
    <xf numFmtId="3" fontId="3" fillId="4" borderId="60" xfId="1" applyNumberFormat="1" applyFont="1" applyFill="1" applyBorder="1" applyAlignment="1">
      <alignment horizontal="center" vertical="center"/>
    </xf>
    <xf numFmtId="3" fontId="3" fillId="3" borderId="49" xfId="1" applyNumberFormat="1" applyFont="1" applyFill="1" applyBorder="1" applyAlignment="1">
      <alignment horizontal="center" vertical="center"/>
    </xf>
    <xf numFmtId="3" fontId="3" fillId="2" borderId="10" xfId="0" applyNumberFormat="1" applyFont="1" applyFill="1" applyBorder="1" applyAlignment="1">
      <alignment horizontal="center" vertical="center"/>
    </xf>
    <xf numFmtId="3" fontId="3" fillId="2" borderId="9" xfId="0" applyNumberFormat="1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3" fontId="2" fillId="0" borderId="17" xfId="1" applyNumberFormat="1" applyFont="1" applyBorder="1" applyAlignment="1">
      <alignment horizontal="center" vertical="center"/>
    </xf>
    <xf numFmtId="3" fontId="2" fillId="0" borderId="6" xfId="1" applyNumberFormat="1" applyFont="1" applyBorder="1" applyAlignment="1">
      <alignment horizontal="center" vertical="center"/>
    </xf>
    <xf numFmtId="3" fontId="2" fillId="0" borderId="22" xfId="1" applyNumberFormat="1" applyFont="1" applyBorder="1" applyAlignment="1">
      <alignment horizontal="center" vertical="center"/>
    </xf>
    <xf numFmtId="3" fontId="2" fillId="0" borderId="25" xfId="1" applyNumberFormat="1" applyFont="1" applyBorder="1" applyAlignment="1">
      <alignment horizontal="center" vertical="center"/>
    </xf>
    <xf numFmtId="3" fontId="2" fillId="0" borderId="29" xfId="1" applyNumberFormat="1" applyFont="1" applyBorder="1" applyAlignment="1">
      <alignment horizontal="center" vertical="center"/>
    </xf>
    <xf numFmtId="3" fontId="2" fillId="0" borderId="52" xfId="1" applyNumberFormat="1" applyFont="1" applyBorder="1" applyAlignment="1">
      <alignment horizontal="center" vertical="center"/>
    </xf>
    <xf numFmtId="3" fontId="2" fillId="0" borderId="32" xfId="1" applyNumberFormat="1" applyFont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3" fontId="3" fillId="2" borderId="24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3" fontId="2" fillId="0" borderId="2" xfId="1" applyNumberFormat="1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3" fontId="2" fillId="3" borderId="25" xfId="1" applyNumberFormat="1" applyFont="1" applyFill="1" applyBorder="1" applyAlignment="1">
      <alignment horizontal="right" vertical="center"/>
    </xf>
    <xf numFmtId="0" fontId="5" fillId="3" borderId="48" xfId="0" applyFont="1" applyFill="1" applyBorder="1" applyAlignment="1">
      <alignment horizontal="left" vertical="center" wrapText="1"/>
    </xf>
    <xf numFmtId="3" fontId="2" fillId="3" borderId="32" xfId="1" applyNumberFormat="1" applyFont="1" applyFill="1" applyBorder="1" applyAlignment="1">
      <alignment horizontal="right" vertical="center"/>
    </xf>
    <xf numFmtId="3" fontId="2" fillId="0" borderId="20" xfId="1" applyNumberFormat="1" applyFont="1" applyBorder="1" applyAlignment="1">
      <alignment vertical="center"/>
    </xf>
    <xf numFmtId="3" fontId="2" fillId="3" borderId="22" xfId="1" applyNumberFormat="1" applyFont="1" applyFill="1" applyBorder="1" applyAlignment="1">
      <alignment horizontal="right" vertical="center"/>
    </xf>
    <xf numFmtId="0" fontId="3" fillId="2" borderId="61" xfId="0" applyFont="1" applyFill="1" applyBorder="1" applyAlignment="1">
      <alignment horizontal="center" vertical="center"/>
    </xf>
    <xf numFmtId="3" fontId="3" fillId="2" borderId="62" xfId="0" applyNumberFormat="1" applyFont="1" applyFill="1" applyBorder="1" applyAlignment="1">
      <alignment horizontal="center" vertical="center" wrapText="1"/>
    </xf>
    <xf numFmtId="3" fontId="3" fillId="2" borderId="63" xfId="0" applyNumberFormat="1" applyFont="1" applyFill="1" applyBorder="1" applyAlignment="1">
      <alignment horizontal="center" vertical="center" wrapText="1"/>
    </xf>
    <xf numFmtId="3" fontId="3" fillId="3" borderId="15" xfId="0" applyNumberFormat="1" applyFont="1" applyFill="1" applyBorder="1" applyAlignment="1">
      <alignment horizontal="center" vertical="center" wrapText="1"/>
    </xf>
    <xf numFmtId="3" fontId="3" fillId="2" borderId="6" xfId="1" applyNumberFormat="1" applyFont="1" applyFill="1" applyBorder="1" applyAlignment="1">
      <alignment vertical="center"/>
    </xf>
    <xf numFmtId="3" fontId="3" fillId="2" borderId="6" xfId="1" applyNumberFormat="1" applyFont="1" applyFill="1" applyBorder="1" applyAlignment="1">
      <alignment horizontal="center" vertical="center"/>
    </xf>
    <xf numFmtId="3" fontId="3" fillId="2" borderId="7" xfId="1" applyNumberFormat="1" applyFont="1" applyFill="1" applyBorder="1" applyAlignment="1">
      <alignment horizontal="center" vertical="center"/>
    </xf>
    <xf numFmtId="3" fontId="3" fillId="2" borderId="23" xfId="1" applyNumberFormat="1" applyFont="1" applyFill="1" applyBorder="1" applyAlignment="1">
      <alignment horizontal="center" vertical="center"/>
    </xf>
    <xf numFmtId="3" fontId="3" fillId="2" borderId="46" xfId="1" applyNumberFormat="1" applyFont="1" applyFill="1" applyBorder="1" applyAlignment="1">
      <alignment horizontal="center" vertical="center"/>
    </xf>
    <xf numFmtId="3" fontId="2" fillId="3" borderId="15" xfId="0" applyNumberFormat="1" applyFont="1" applyFill="1" applyBorder="1" applyAlignment="1">
      <alignment horizontal="right" vertical="center" wrapText="1"/>
    </xf>
    <xf numFmtId="3" fontId="3" fillId="3" borderId="15" xfId="0" quotePrefix="1" applyNumberFormat="1" applyFont="1" applyFill="1" applyBorder="1" applyAlignment="1">
      <alignment horizontal="center" vertical="center" wrapText="1"/>
    </xf>
    <xf numFmtId="3" fontId="2" fillId="3" borderId="15" xfId="0" applyNumberFormat="1" applyFont="1" applyFill="1" applyBorder="1" applyAlignment="1">
      <alignment horizontal="center" vertical="center" wrapText="1"/>
    </xf>
    <xf numFmtId="3" fontId="2" fillId="3" borderId="15" xfId="1" applyNumberFormat="1" applyFont="1" applyFill="1" applyBorder="1" applyAlignment="1">
      <alignment horizontal="right" vertical="center"/>
    </xf>
    <xf numFmtId="0" fontId="2" fillId="3" borderId="50" xfId="0" applyFont="1" applyFill="1" applyBorder="1" applyAlignment="1">
      <alignment vertical="center" wrapText="1"/>
    </xf>
    <xf numFmtId="3" fontId="3" fillId="2" borderId="15" xfId="0" applyNumberFormat="1" applyFont="1" applyFill="1" applyBorder="1" applyAlignment="1">
      <alignment horizontal="center" vertical="center" wrapText="1"/>
    </xf>
    <xf numFmtId="0" fontId="3" fillId="3" borderId="50" xfId="0" applyFont="1" applyFill="1" applyBorder="1" applyAlignment="1">
      <alignment horizontal="left" vertical="center" wrapText="1"/>
    </xf>
    <xf numFmtId="0" fontId="3" fillId="3" borderId="49" xfId="0" applyFont="1" applyFill="1" applyBorder="1" applyAlignment="1">
      <alignment horizontal="left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49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7" fillId="5" borderId="40" xfId="0" applyFont="1" applyFill="1" applyBorder="1" applyAlignment="1">
      <alignment horizontal="center" vertical="center"/>
    </xf>
    <xf numFmtId="0" fontId="3" fillId="5" borderId="38" xfId="0" applyFont="1" applyFill="1" applyBorder="1" applyAlignment="1">
      <alignment horizontal="center" vertical="center"/>
    </xf>
    <xf numFmtId="0" fontId="3" fillId="5" borderId="39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3" fontId="3" fillId="4" borderId="12" xfId="1" applyNumberFormat="1" applyFont="1" applyFill="1" applyBorder="1" applyAlignment="1">
      <alignment horizontal="center" vertical="center"/>
    </xf>
    <xf numFmtId="3" fontId="3" fillId="4" borderId="23" xfId="1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3" fontId="3" fillId="4" borderId="24" xfId="1" applyNumberFormat="1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3" fontId="3" fillId="4" borderId="33" xfId="1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3" fontId="3" fillId="4" borderId="34" xfId="1" applyNumberFormat="1" applyFont="1" applyFill="1" applyBorder="1" applyAlignment="1">
      <alignment horizontal="center" vertical="center"/>
    </xf>
    <xf numFmtId="3" fontId="3" fillId="4" borderId="35" xfId="1" applyNumberFormat="1" applyFont="1" applyFill="1" applyBorder="1" applyAlignment="1">
      <alignment horizontal="center" vertical="center"/>
    </xf>
    <xf numFmtId="3" fontId="3" fillId="4" borderId="36" xfId="1" applyNumberFormat="1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7" fillId="5" borderId="42" xfId="0" applyFont="1" applyFill="1" applyBorder="1" applyAlignment="1">
      <alignment horizontal="center" vertical="center"/>
    </xf>
    <xf numFmtId="0" fontId="7" fillId="5" borderId="43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7" fillId="5" borderId="34" xfId="0" applyFont="1" applyFill="1" applyBorder="1" applyAlignment="1">
      <alignment horizontal="center" vertical="center"/>
    </xf>
    <xf numFmtId="0" fontId="7" fillId="5" borderId="55" xfId="0" applyFont="1" applyFill="1" applyBorder="1" applyAlignment="1">
      <alignment horizontal="center" vertical="center"/>
    </xf>
    <xf numFmtId="0" fontId="7" fillId="5" borderId="56" xfId="0" applyFont="1" applyFill="1" applyBorder="1" applyAlignment="1">
      <alignment horizontal="center" vertical="center"/>
    </xf>
    <xf numFmtId="0" fontId="7" fillId="5" borderId="36" xfId="0" applyFont="1" applyFill="1" applyBorder="1" applyAlignment="1">
      <alignment horizontal="center" vertical="center"/>
    </xf>
    <xf numFmtId="0" fontId="7" fillId="5" borderId="46" xfId="0" applyFont="1" applyFill="1" applyBorder="1" applyAlignment="1">
      <alignment horizontal="center" vertical="center"/>
    </xf>
    <xf numFmtId="0" fontId="7" fillId="5" borderId="57" xfId="0" applyFont="1" applyFill="1" applyBorder="1" applyAlignment="1">
      <alignment horizontal="center" vertical="center"/>
    </xf>
    <xf numFmtId="3" fontId="3" fillId="2" borderId="24" xfId="0" applyNumberFormat="1" applyFont="1" applyFill="1" applyBorder="1" applyAlignment="1">
      <alignment horizontal="center" vertical="center" wrapText="1"/>
    </xf>
    <xf numFmtId="3" fontId="3" fillId="2" borderId="23" xfId="0" applyNumberFormat="1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42" xfId="0" applyFont="1" applyFill="1" applyBorder="1" applyAlignment="1">
      <alignment horizontal="center" vertical="center"/>
    </xf>
    <xf numFmtId="0" fontId="3" fillId="5" borderId="43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4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left" vertical="center" wrapText="1"/>
    </xf>
    <xf numFmtId="0" fontId="3" fillId="3" borderId="27" xfId="0" applyFont="1" applyFill="1" applyBorder="1" applyAlignment="1">
      <alignment horizontal="left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left" vertical="center" wrapText="1"/>
    </xf>
    <xf numFmtId="0" fontId="3" fillId="3" borderId="18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42" fontId="8" fillId="2" borderId="24" xfId="2" applyFont="1" applyFill="1" applyBorder="1" applyAlignment="1">
      <alignment horizontal="center" vertical="center"/>
    </xf>
    <xf numFmtId="42" fontId="8" fillId="2" borderId="23" xfId="2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3" fontId="3" fillId="2" borderId="12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42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3" fontId="3" fillId="2" borderId="30" xfId="0" applyNumberFormat="1" applyFont="1" applyFill="1" applyBorder="1" applyAlignment="1">
      <alignment horizontal="center" vertical="center" wrapText="1"/>
    </xf>
    <xf numFmtId="3" fontId="3" fillId="2" borderId="29" xfId="0" applyNumberFormat="1" applyFont="1" applyFill="1" applyBorder="1" applyAlignment="1">
      <alignment horizontal="center" vertical="center" wrapText="1"/>
    </xf>
    <xf numFmtId="3" fontId="3" fillId="2" borderId="14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WYE101"/>
  <sheetViews>
    <sheetView tabSelected="1" workbookViewId="0">
      <selection activeCell="I5" sqref="I5:J25"/>
    </sheetView>
  </sheetViews>
  <sheetFormatPr baseColWidth="10" defaultColWidth="57.140625" defaultRowHeight="13.5" x14ac:dyDescent="0.2"/>
  <cols>
    <col min="1" max="1" width="5.28515625" style="1" customWidth="1"/>
    <col min="2" max="2" width="17.28515625" style="1" customWidth="1"/>
    <col min="3" max="3" width="30.85546875" style="1" customWidth="1"/>
    <col min="4" max="4" width="13.5703125" style="2" customWidth="1"/>
    <col min="5" max="5" width="12.140625" style="2" customWidth="1"/>
    <col min="6" max="6" width="13.28515625" style="2" customWidth="1"/>
    <col min="7" max="7" width="10.28515625" style="2" customWidth="1"/>
    <col min="8" max="8" width="7.140625" style="2" customWidth="1"/>
    <col min="9" max="9" width="11" style="2" customWidth="1"/>
    <col min="10" max="10" width="18" style="2" customWidth="1"/>
    <col min="11" max="11" width="36" style="1" customWidth="1"/>
    <col min="12" max="12" width="33.42578125" style="1" customWidth="1"/>
    <col min="13" max="16384" width="57.140625" style="1"/>
  </cols>
  <sheetData>
    <row r="1" spans="2:16203" ht="13.5" customHeight="1" thickBot="1" x14ac:dyDescent="0.25"/>
    <row r="2" spans="2:16203" s="4" customFormat="1" ht="19.5" customHeight="1" thickBot="1" x14ac:dyDescent="0.25">
      <c r="B2" s="140" t="s">
        <v>85</v>
      </c>
      <c r="C2" s="141"/>
      <c r="D2" s="141"/>
      <c r="E2" s="141"/>
      <c r="F2" s="141"/>
      <c r="G2" s="141"/>
      <c r="H2" s="141"/>
      <c r="I2" s="142"/>
      <c r="J2" s="142"/>
      <c r="K2" s="143" t="s">
        <v>0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</row>
    <row r="3" spans="2:16203" ht="17.25" customHeight="1" thickBot="1" x14ac:dyDescent="0.25">
      <c r="B3" s="146" t="s">
        <v>86</v>
      </c>
      <c r="C3" s="147"/>
      <c r="D3" s="147"/>
      <c r="E3" s="147"/>
      <c r="F3" s="147"/>
      <c r="G3" s="147"/>
      <c r="H3" s="147"/>
      <c r="I3" s="148"/>
      <c r="J3" s="148"/>
      <c r="K3" s="144"/>
    </row>
    <row r="4" spans="2:16203" ht="39" thickBot="1" x14ac:dyDescent="0.25">
      <c r="B4" s="5" t="s">
        <v>1</v>
      </c>
      <c r="C4" s="6" t="s">
        <v>2</v>
      </c>
      <c r="D4" s="7" t="s">
        <v>3</v>
      </c>
      <c r="E4" s="7" t="s">
        <v>4</v>
      </c>
      <c r="F4" s="7" t="s">
        <v>5</v>
      </c>
      <c r="G4" s="7" t="s">
        <v>6</v>
      </c>
      <c r="H4" s="8" t="s">
        <v>7</v>
      </c>
      <c r="I4" s="9" t="s">
        <v>8</v>
      </c>
      <c r="J4" s="10" t="s">
        <v>9</v>
      </c>
      <c r="K4" s="145"/>
    </row>
    <row r="5" spans="2:16203" s="16" customFormat="1" ht="24.75" customHeight="1" x14ac:dyDescent="0.2">
      <c r="B5" s="149" t="s">
        <v>10</v>
      </c>
      <c r="C5" s="11" t="s">
        <v>11</v>
      </c>
      <c r="D5" s="24"/>
      <c r="E5" s="46"/>
      <c r="F5" s="14">
        <v>186</v>
      </c>
      <c r="G5" s="14"/>
      <c r="H5" s="15">
        <f>F5</f>
        <v>186</v>
      </c>
      <c r="I5" s="101"/>
      <c r="J5" s="150"/>
      <c r="K5" s="152" t="s">
        <v>12</v>
      </c>
    </row>
    <row r="6" spans="2:16203" s="16" customFormat="1" ht="29.25" customHeight="1" thickBot="1" x14ac:dyDescent="0.25">
      <c r="B6" s="149"/>
      <c r="C6" s="17" t="s">
        <v>13</v>
      </c>
      <c r="D6" s="102"/>
      <c r="E6" s="102"/>
      <c r="F6" s="18"/>
      <c r="G6" s="18">
        <v>372</v>
      </c>
      <c r="H6" s="19">
        <f t="shared" ref="H6:H24" si="0">F6+G6</f>
        <v>372</v>
      </c>
      <c r="I6" s="103"/>
      <c r="J6" s="151"/>
      <c r="K6" s="153"/>
    </row>
    <row r="7" spans="2:16203" s="16" customFormat="1" ht="28.5" customHeight="1" x14ac:dyDescent="0.2">
      <c r="B7" s="154" t="s">
        <v>14</v>
      </c>
      <c r="C7" s="20" t="s">
        <v>15</v>
      </c>
      <c r="D7" s="24"/>
      <c r="E7" s="21"/>
      <c r="F7" s="21">
        <v>186</v>
      </c>
      <c r="G7" s="21"/>
      <c r="H7" s="22">
        <f t="shared" si="0"/>
        <v>186</v>
      </c>
      <c r="I7" s="104"/>
      <c r="J7" s="155"/>
      <c r="K7" s="152" t="s">
        <v>16</v>
      </c>
    </row>
    <row r="8" spans="2:16203" s="16" customFormat="1" ht="27.75" customHeight="1" x14ac:dyDescent="0.2">
      <c r="B8" s="149"/>
      <c r="C8" s="11" t="s">
        <v>11</v>
      </c>
      <c r="D8" s="24"/>
      <c r="E8" s="46"/>
      <c r="F8" s="14">
        <v>186</v>
      </c>
      <c r="G8" s="14"/>
      <c r="H8" s="15">
        <f>F8</f>
        <v>186</v>
      </c>
      <c r="I8" s="101"/>
      <c r="J8" s="150"/>
      <c r="K8" s="156"/>
    </row>
    <row r="9" spans="2:16203" s="16" customFormat="1" ht="25.5" customHeight="1" thickBot="1" x14ac:dyDescent="0.25">
      <c r="B9" s="149"/>
      <c r="C9" s="17" t="s">
        <v>13</v>
      </c>
      <c r="D9" s="102"/>
      <c r="E9" s="102"/>
      <c r="F9" s="18"/>
      <c r="G9" s="18">
        <v>372</v>
      </c>
      <c r="H9" s="19">
        <f t="shared" ref="H9:H10" si="1">F9+G9</f>
        <v>372</v>
      </c>
      <c r="I9" s="103"/>
      <c r="J9" s="151"/>
      <c r="K9" s="153"/>
    </row>
    <row r="10" spans="2:16203" s="16" customFormat="1" ht="28.5" customHeight="1" x14ac:dyDescent="0.2">
      <c r="B10" s="154" t="s">
        <v>17</v>
      </c>
      <c r="C10" s="20" t="s">
        <v>15</v>
      </c>
      <c r="D10" s="32"/>
      <c r="E10" s="21"/>
      <c r="F10" s="21">
        <v>186</v>
      </c>
      <c r="G10" s="21"/>
      <c r="H10" s="22">
        <f t="shared" si="1"/>
        <v>186</v>
      </c>
      <c r="I10" s="104"/>
      <c r="J10" s="155"/>
      <c r="K10" s="152" t="s">
        <v>18</v>
      </c>
    </row>
    <row r="11" spans="2:16203" s="16" customFormat="1" ht="27.75" customHeight="1" x14ac:dyDescent="0.2">
      <c r="B11" s="149"/>
      <c r="C11" s="11" t="s">
        <v>11</v>
      </c>
      <c r="D11" s="24"/>
      <c r="E11" s="46"/>
      <c r="F11" s="14">
        <v>186</v>
      </c>
      <c r="G11" s="14"/>
      <c r="H11" s="15">
        <f>F11</f>
        <v>186</v>
      </c>
      <c r="I11" s="101"/>
      <c r="J11" s="150"/>
      <c r="K11" s="156"/>
    </row>
    <row r="12" spans="2:16203" s="16" customFormat="1" ht="29.25" customHeight="1" thickBot="1" x14ac:dyDescent="0.25">
      <c r="B12" s="149"/>
      <c r="C12" s="79" t="s">
        <v>13</v>
      </c>
      <c r="D12" s="105"/>
      <c r="E12" s="105"/>
      <c r="F12" s="60"/>
      <c r="G12" s="60">
        <v>372</v>
      </c>
      <c r="H12" s="31">
        <f t="shared" ref="H12" si="2">F12+G12</f>
        <v>372</v>
      </c>
      <c r="I12" s="106"/>
      <c r="J12" s="150"/>
      <c r="K12" s="153"/>
    </row>
    <row r="13" spans="2:16203" s="16" customFormat="1" ht="27" customHeight="1" x14ac:dyDescent="0.2">
      <c r="B13" s="157" t="s">
        <v>19</v>
      </c>
      <c r="C13" s="81" t="s">
        <v>20</v>
      </c>
      <c r="D13" s="32"/>
      <c r="E13" s="21"/>
      <c r="F13" s="32">
        <v>372</v>
      </c>
      <c r="G13" s="32"/>
      <c r="H13" s="22">
        <f t="shared" si="0"/>
        <v>372</v>
      </c>
      <c r="I13" s="22"/>
      <c r="J13" s="155"/>
      <c r="K13" s="160" t="s">
        <v>21</v>
      </c>
    </row>
    <row r="14" spans="2:16203" s="16" customFormat="1" ht="26.25" customHeight="1" x14ac:dyDescent="0.2">
      <c r="B14" s="158"/>
      <c r="C14" s="26" t="s">
        <v>22</v>
      </c>
      <c r="D14" s="24"/>
      <c r="E14" s="14"/>
      <c r="F14" s="28">
        <v>372</v>
      </c>
      <c r="G14" s="28"/>
      <c r="H14" s="15">
        <f t="shared" si="0"/>
        <v>372</v>
      </c>
      <c r="I14" s="15"/>
      <c r="J14" s="150"/>
      <c r="K14" s="161"/>
    </row>
    <row r="15" spans="2:16203" s="16" customFormat="1" ht="27.75" customHeight="1" thickBot="1" x14ac:dyDescent="0.25">
      <c r="B15" s="159"/>
      <c r="C15" s="82" t="s">
        <v>23</v>
      </c>
      <c r="D15" s="102"/>
      <c r="E15" s="102"/>
      <c r="F15" s="35"/>
      <c r="G15" s="35">
        <v>744</v>
      </c>
      <c r="H15" s="19">
        <f t="shared" si="0"/>
        <v>744</v>
      </c>
      <c r="I15" s="19"/>
      <c r="J15" s="151"/>
      <c r="K15" s="162"/>
    </row>
    <row r="16" spans="2:16203" s="16" customFormat="1" ht="28.5" customHeight="1" x14ac:dyDescent="0.2">
      <c r="B16" s="163" t="s">
        <v>26</v>
      </c>
      <c r="C16" s="80" t="s">
        <v>24</v>
      </c>
      <c r="D16" s="24"/>
      <c r="E16" s="46"/>
      <c r="F16" s="24">
        <v>186</v>
      </c>
      <c r="G16" s="24"/>
      <c r="H16" s="25">
        <f t="shared" si="0"/>
        <v>186</v>
      </c>
      <c r="I16" s="101"/>
      <c r="J16" s="166"/>
      <c r="K16" s="152" t="s">
        <v>27</v>
      </c>
    </row>
    <row r="17" spans="2:11" s="16" customFormat="1" ht="27.75" customHeight="1" x14ac:dyDescent="0.2">
      <c r="B17" s="164"/>
      <c r="C17" s="33" t="s">
        <v>25</v>
      </c>
      <c r="D17" s="24"/>
      <c r="E17" s="14"/>
      <c r="F17" s="28">
        <v>186</v>
      </c>
      <c r="G17" s="28"/>
      <c r="H17" s="15">
        <f t="shared" si="0"/>
        <v>186</v>
      </c>
      <c r="I17" s="107"/>
      <c r="J17" s="166"/>
      <c r="K17" s="156"/>
    </row>
    <row r="18" spans="2:11" s="16" customFormat="1" ht="30.75" customHeight="1" thickBot="1" x14ac:dyDescent="0.25">
      <c r="B18" s="165"/>
      <c r="C18" s="34" t="s">
        <v>13</v>
      </c>
      <c r="D18" s="102"/>
      <c r="E18" s="105"/>
      <c r="F18" s="35"/>
      <c r="G18" s="35">
        <v>372</v>
      </c>
      <c r="H18" s="19">
        <f t="shared" si="0"/>
        <v>372</v>
      </c>
      <c r="I18" s="103"/>
      <c r="J18" s="166"/>
      <c r="K18" s="153"/>
    </row>
    <row r="19" spans="2:11" s="16" customFormat="1" ht="28.5" customHeight="1" x14ac:dyDescent="0.2">
      <c r="B19" s="167" t="s">
        <v>28</v>
      </c>
      <c r="C19" s="20" t="s">
        <v>24</v>
      </c>
      <c r="D19" s="32"/>
      <c r="E19" s="21"/>
      <c r="F19" s="32">
        <v>186</v>
      </c>
      <c r="G19" s="32"/>
      <c r="H19" s="22">
        <f t="shared" si="0"/>
        <v>186</v>
      </c>
      <c r="I19" s="104"/>
      <c r="J19" s="155"/>
      <c r="K19" s="152" t="s">
        <v>29</v>
      </c>
    </row>
    <row r="20" spans="2:11" s="16" customFormat="1" ht="27.75" customHeight="1" x14ac:dyDescent="0.2">
      <c r="B20" s="168"/>
      <c r="C20" s="33" t="s">
        <v>25</v>
      </c>
      <c r="D20" s="24"/>
      <c r="E20" s="14"/>
      <c r="F20" s="28">
        <v>186</v>
      </c>
      <c r="G20" s="28"/>
      <c r="H20" s="15">
        <f t="shared" si="0"/>
        <v>186</v>
      </c>
      <c r="I20" s="107"/>
      <c r="J20" s="150"/>
      <c r="K20" s="156"/>
    </row>
    <row r="21" spans="2:11" s="16" customFormat="1" ht="30.75" customHeight="1" thickBot="1" x14ac:dyDescent="0.25">
      <c r="B21" s="169"/>
      <c r="C21" s="34" t="s">
        <v>13</v>
      </c>
      <c r="D21" s="102"/>
      <c r="E21" s="102"/>
      <c r="F21" s="35"/>
      <c r="G21" s="35">
        <v>372</v>
      </c>
      <c r="H21" s="19">
        <f t="shared" si="0"/>
        <v>372</v>
      </c>
      <c r="I21" s="103"/>
      <c r="J21" s="151"/>
      <c r="K21" s="153"/>
    </row>
    <row r="22" spans="2:11" s="16" customFormat="1" ht="28.5" customHeight="1" x14ac:dyDescent="0.2">
      <c r="B22" s="167" t="s">
        <v>30</v>
      </c>
      <c r="C22" s="23" t="s">
        <v>24</v>
      </c>
      <c r="D22" s="24"/>
      <c r="E22" s="46"/>
      <c r="F22" s="24">
        <v>186</v>
      </c>
      <c r="G22" s="24"/>
      <c r="H22" s="25">
        <f t="shared" si="0"/>
        <v>186</v>
      </c>
      <c r="I22" s="25"/>
      <c r="J22" s="170"/>
      <c r="K22" s="173" t="s">
        <v>31</v>
      </c>
    </row>
    <row r="23" spans="2:11" s="16" customFormat="1" ht="27.75" customHeight="1" x14ac:dyDescent="0.2">
      <c r="B23" s="168"/>
      <c r="C23" s="26" t="s">
        <v>25</v>
      </c>
      <c r="D23" s="24"/>
      <c r="E23" s="14"/>
      <c r="F23" s="28">
        <v>186</v>
      </c>
      <c r="G23" s="28"/>
      <c r="H23" s="15">
        <f t="shared" si="0"/>
        <v>186</v>
      </c>
      <c r="I23" s="15"/>
      <c r="J23" s="171"/>
      <c r="K23" s="174"/>
    </row>
    <row r="24" spans="2:11" s="16" customFormat="1" ht="30.75" customHeight="1" thickBot="1" x14ac:dyDescent="0.25">
      <c r="B24" s="169"/>
      <c r="C24" s="29" t="s">
        <v>13</v>
      </c>
      <c r="D24" s="24"/>
      <c r="E24" s="24"/>
      <c r="F24" s="30"/>
      <c r="G24" s="30">
        <v>372</v>
      </c>
      <c r="H24" s="31">
        <f t="shared" si="0"/>
        <v>372</v>
      </c>
      <c r="I24" s="31"/>
      <c r="J24" s="172"/>
      <c r="K24" s="174"/>
    </row>
    <row r="25" spans="2:11" ht="22.5" customHeight="1" thickBot="1" x14ac:dyDescent="0.25">
      <c r="B25" s="176" t="s">
        <v>32</v>
      </c>
      <c r="C25" s="177"/>
      <c r="D25" s="36"/>
      <c r="E25" s="36"/>
      <c r="F25" s="37">
        <f>F5+F7+F8+F10+F11+F13+F14+F16+F17+F19+F20+F22+F23</f>
        <v>2790</v>
      </c>
      <c r="G25" s="38">
        <f>G6+G9+G12+G15+G18+G21+G24</f>
        <v>2976</v>
      </c>
      <c r="H25" s="39">
        <f>H5+H6+H7+H8+H9+H10+H11+H12+H13+H14+H15+H16+H17+H18+H19+H20+H21+H22+H23+H24</f>
        <v>5766</v>
      </c>
      <c r="I25" s="39"/>
      <c r="J25" s="92"/>
      <c r="K25" s="175"/>
    </row>
    <row r="26" spans="2:11" s="4" customFormat="1" ht="5.25" customHeight="1" thickBot="1" x14ac:dyDescent="0.25">
      <c r="B26" s="3"/>
      <c r="C26" s="3"/>
      <c r="D26" s="40"/>
      <c r="E26" s="40"/>
      <c r="F26" s="41"/>
      <c r="G26" s="41"/>
      <c r="H26" s="41"/>
      <c r="I26" s="41"/>
      <c r="J26" s="41"/>
    </row>
    <row r="27" spans="2:11" ht="16.5" customHeight="1" thickBot="1" x14ac:dyDescent="0.25">
      <c r="B27" s="146" t="s">
        <v>84</v>
      </c>
      <c r="C27" s="147"/>
      <c r="D27" s="147"/>
      <c r="E27" s="147"/>
      <c r="F27" s="147"/>
      <c r="G27" s="147"/>
      <c r="H27" s="147"/>
      <c r="I27" s="148"/>
      <c r="J27" s="148"/>
      <c r="K27" s="178" t="s">
        <v>0</v>
      </c>
    </row>
    <row r="28" spans="2:11" ht="39" thickBot="1" x14ac:dyDescent="0.25">
      <c r="B28" s="42" t="s">
        <v>1</v>
      </c>
      <c r="C28" s="43" t="s">
        <v>2</v>
      </c>
      <c r="D28" s="7" t="s">
        <v>3</v>
      </c>
      <c r="E28" s="7" t="s">
        <v>4</v>
      </c>
      <c r="F28" s="7" t="s">
        <v>5</v>
      </c>
      <c r="G28" s="7" t="s">
        <v>6</v>
      </c>
      <c r="H28" s="8" t="s">
        <v>7</v>
      </c>
      <c r="I28" s="9" t="s">
        <v>8</v>
      </c>
      <c r="J28" s="10" t="s">
        <v>9</v>
      </c>
      <c r="K28" s="179"/>
    </row>
    <row r="29" spans="2:11" ht="42" customHeight="1" x14ac:dyDescent="0.2">
      <c r="B29" s="157" t="s">
        <v>33</v>
      </c>
      <c r="C29" s="44" t="s">
        <v>97</v>
      </c>
      <c r="D29" s="24"/>
      <c r="E29" s="28"/>
      <c r="F29" s="46">
        <v>744</v>
      </c>
      <c r="G29" s="46"/>
      <c r="H29" s="47">
        <f>F29+G29</f>
        <v>744</v>
      </c>
      <c r="I29" s="47"/>
      <c r="J29" s="155"/>
      <c r="K29" s="173" t="s">
        <v>34</v>
      </c>
    </row>
    <row r="30" spans="2:11" ht="42.75" customHeight="1" x14ac:dyDescent="0.2">
      <c r="B30" s="158"/>
      <c r="C30" s="49" t="s">
        <v>98</v>
      </c>
      <c r="D30" s="24"/>
      <c r="E30" s="28"/>
      <c r="F30" s="50">
        <v>744</v>
      </c>
      <c r="G30" s="50"/>
      <c r="H30" s="51">
        <f>F30</f>
        <v>744</v>
      </c>
      <c r="I30" s="47"/>
      <c r="J30" s="150"/>
      <c r="K30" s="174"/>
    </row>
    <row r="31" spans="2:11" ht="41.25" customHeight="1" thickBot="1" x14ac:dyDescent="0.25">
      <c r="B31" s="158"/>
      <c r="C31" s="52" t="s">
        <v>96</v>
      </c>
      <c r="D31" s="24"/>
      <c r="E31" s="24"/>
      <c r="F31" s="14"/>
      <c r="G31" s="14">
        <v>372</v>
      </c>
      <c r="H31" s="53">
        <f t="shared" ref="H31" si="3">F31+G31</f>
        <v>372</v>
      </c>
      <c r="I31" s="53"/>
      <c r="J31" s="150"/>
      <c r="K31" s="174"/>
    </row>
    <row r="32" spans="2:11" ht="15.75" customHeight="1" thickBot="1" x14ac:dyDescent="0.25">
      <c r="B32" s="176" t="s">
        <v>32</v>
      </c>
      <c r="C32" s="177"/>
      <c r="D32" s="36"/>
      <c r="E32" s="36"/>
      <c r="F32" s="37">
        <f>SUM(F29:F31)</f>
        <v>1488</v>
      </c>
      <c r="G32" s="38">
        <f>SUM(G29:G31)</f>
        <v>372</v>
      </c>
      <c r="H32" s="55">
        <f>SUM(H29:H31)</f>
        <v>1860</v>
      </c>
      <c r="I32" s="39"/>
      <c r="J32" s="92"/>
      <c r="K32" s="175"/>
    </row>
    <row r="33" spans="2:11" ht="27.75" customHeight="1" x14ac:dyDescent="0.2">
      <c r="B33" s="154" t="s">
        <v>92</v>
      </c>
      <c r="C33" s="44" t="s">
        <v>93</v>
      </c>
      <c r="D33" s="24"/>
      <c r="E33" s="28"/>
      <c r="F33" s="46">
        <v>186</v>
      </c>
      <c r="G33" s="46"/>
      <c r="H33" s="47">
        <f>F33+G33</f>
        <v>186</v>
      </c>
      <c r="I33" s="47"/>
      <c r="J33" s="155"/>
      <c r="K33" s="173" t="s">
        <v>99</v>
      </c>
    </row>
    <row r="34" spans="2:11" ht="25.5" customHeight="1" x14ac:dyDescent="0.2">
      <c r="B34" s="149"/>
      <c r="C34" s="49" t="s">
        <v>94</v>
      </c>
      <c r="D34" s="24"/>
      <c r="E34" s="28"/>
      <c r="F34" s="50">
        <v>186</v>
      </c>
      <c r="G34" s="50"/>
      <c r="H34" s="51">
        <f>F34</f>
        <v>186</v>
      </c>
      <c r="I34" s="47"/>
      <c r="J34" s="150"/>
      <c r="K34" s="174"/>
    </row>
    <row r="35" spans="2:11" ht="25.5" customHeight="1" thickBot="1" x14ac:dyDescent="0.25">
      <c r="B35" s="149"/>
      <c r="C35" s="49" t="s">
        <v>95</v>
      </c>
      <c r="D35" s="24"/>
      <c r="E35" s="24"/>
      <c r="F35" s="50">
        <v>372</v>
      </c>
      <c r="G35" s="50"/>
      <c r="H35" s="51">
        <f>F35</f>
        <v>372</v>
      </c>
      <c r="I35" s="47"/>
      <c r="J35" s="150"/>
      <c r="K35" s="174"/>
    </row>
    <row r="36" spans="2:11" ht="22.5" customHeight="1" thickBot="1" x14ac:dyDescent="0.25">
      <c r="B36" s="176" t="s">
        <v>32</v>
      </c>
      <c r="C36" s="177"/>
      <c r="D36" s="36"/>
      <c r="E36" s="36"/>
      <c r="F36" s="37">
        <f>SUM(F33:F35)</f>
        <v>744</v>
      </c>
      <c r="G36" s="38">
        <f>SUM(G33:G35)</f>
        <v>0</v>
      </c>
      <c r="H36" s="55">
        <f>SUM(H33:H35)</f>
        <v>744</v>
      </c>
      <c r="I36" s="39"/>
      <c r="J36" s="92"/>
      <c r="K36" s="175"/>
    </row>
    <row r="37" spans="2:11" s="4" customFormat="1" ht="5.25" customHeight="1" thickBot="1" x14ac:dyDescent="0.25">
      <c r="B37" s="3"/>
      <c r="C37" s="3"/>
      <c r="D37" s="40"/>
      <c r="E37" s="40"/>
      <c r="F37" s="41"/>
      <c r="G37" s="41"/>
      <c r="H37" s="41"/>
      <c r="I37" s="41"/>
      <c r="J37" s="41"/>
    </row>
    <row r="38" spans="2:11" ht="18" customHeight="1" thickBot="1" x14ac:dyDescent="0.25">
      <c r="B38" s="180" t="s">
        <v>87</v>
      </c>
      <c r="C38" s="181"/>
      <c r="D38" s="181"/>
      <c r="E38" s="181"/>
      <c r="F38" s="181"/>
      <c r="G38" s="181"/>
      <c r="H38" s="181"/>
      <c r="I38" s="181"/>
      <c r="J38" s="182"/>
      <c r="K38" s="178" t="s">
        <v>0</v>
      </c>
    </row>
    <row r="39" spans="2:11" ht="39" thickBot="1" x14ac:dyDescent="0.25">
      <c r="B39" s="42" t="s">
        <v>1</v>
      </c>
      <c r="C39" s="43" t="s">
        <v>2</v>
      </c>
      <c r="D39" s="7" t="s">
        <v>3</v>
      </c>
      <c r="E39" s="7" t="s">
        <v>4</v>
      </c>
      <c r="F39" s="7" t="s">
        <v>5</v>
      </c>
      <c r="G39" s="8" t="s">
        <v>6</v>
      </c>
      <c r="H39" s="9" t="s">
        <v>7</v>
      </c>
      <c r="I39" s="9" t="s">
        <v>8</v>
      </c>
      <c r="J39" s="9" t="s">
        <v>9</v>
      </c>
      <c r="K39" s="179"/>
    </row>
    <row r="40" spans="2:11" ht="59.25" customHeight="1" x14ac:dyDescent="0.2">
      <c r="B40" s="154" t="s">
        <v>36</v>
      </c>
      <c r="C40" s="56" t="s">
        <v>105</v>
      </c>
      <c r="D40" s="24"/>
      <c r="E40" s="50"/>
      <c r="F40" s="50">
        <v>372</v>
      </c>
      <c r="G40" s="50"/>
      <c r="H40" s="50">
        <f>F40</f>
        <v>372</v>
      </c>
      <c r="I40" s="47"/>
      <c r="J40" s="155"/>
      <c r="K40" s="173" t="s">
        <v>37</v>
      </c>
    </row>
    <row r="41" spans="2:11" ht="41.25" customHeight="1" x14ac:dyDescent="0.2">
      <c r="B41" s="149"/>
      <c r="C41" s="26" t="s">
        <v>38</v>
      </c>
      <c r="D41" s="24"/>
      <c r="E41" s="46"/>
      <c r="F41" s="46">
        <v>372</v>
      </c>
      <c r="G41" s="46"/>
      <c r="H41" s="47">
        <f>F41+G41</f>
        <v>372</v>
      </c>
      <c r="I41" s="47"/>
      <c r="J41" s="150"/>
      <c r="K41" s="174"/>
    </row>
    <row r="42" spans="2:11" ht="39.75" customHeight="1" x14ac:dyDescent="0.2">
      <c r="B42" s="149"/>
      <c r="C42" s="57" t="s">
        <v>39</v>
      </c>
      <c r="D42" s="46"/>
      <c r="E42" s="46"/>
      <c r="F42" s="58">
        <v>72</v>
      </c>
      <c r="G42" s="58"/>
      <c r="H42" s="59">
        <v>72</v>
      </c>
      <c r="I42" s="59"/>
      <c r="J42" s="150"/>
      <c r="K42" s="174"/>
    </row>
    <row r="43" spans="2:11" ht="42" customHeight="1" thickBot="1" x14ac:dyDescent="0.25">
      <c r="B43" s="183"/>
      <c r="C43" s="57" t="s">
        <v>40</v>
      </c>
      <c r="D43" s="24"/>
      <c r="E43" s="24"/>
      <c r="F43" s="60"/>
      <c r="G43" s="60">
        <v>744</v>
      </c>
      <c r="H43" s="61">
        <f t="shared" ref="H43" si="4">F43+G43</f>
        <v>744</v>
      </c>
      <c r="I43" s="61"/>
      <c r="J43" s="151"/>
      <c r="K43" s="175"/>
    </row>
    <row r="44" spans="2:11" ht="26.25" customHeight="1" thickBot="1" x14ac:dyDescent="0.25">
      <c r="B44" s="176" t="s">
        <v>32</v>
      </c>
      <c r="C44" s="177"/>
      <c r="D44" s="63"/>
      <c r="E44" s="63"/>
      <c r="F44" s="37">
        <v>762</v>
      </c>
      <c r="G44" s="37">
        <f>SUM(G41:G43)</f>
        <v>744</v>
      </c>
      <c r="H44" s="38">
        <f>H40+H41+H42+H43</f>
        <v>1560</v>
      </c>
      <c r="I44" s="39"/>
      <c r="J44" s="93"/>
      <c r="K44" s="72"/>
    </row>
    <row r="45" spans="2:11" ht="6.75" customHeight="1" thickBot="1" x14ac:dyDescent="0.25">
      <c r="B45" s="225"/>
      <c r="C45" s="225"/>
      <c r="D45" s="225"/>
      <c r="E45" s="225"/>
      <c r="F45" s="225"/>
      <c r="G45" s="225"/>
      <c r="H45" s="225"/>
      <c r="I45" s="225"/>
      <c r="J45" s="225"/>
      <c r="K45" s="225"/>
    </row>
    <row r="46" spans="2:11" ht="17.25" customHeight="1" thickBot="1" x14ac:dyDescent="0.25">
      <c r="B46" s="180" t="s">
        <v>88</v>
      </c>
      <c r="C46" s="181"/>
      <c r="D46" s="181"/>
      <c r="E46" s="181"/>
      <c r="F46" s="181"/>
      <c r="G46" s="181"/>
      <c r="H46" s="181"/>
      <c r="I46" s="181"/>
      <c r="J46" s="182"/>
      <c r="K46" s="178" t="s">
        <v>0</v>
      </c>
    </row>
    <row r="47" spans="2:11" ht="39.75" customHeight="1" thickBot="1" x14ac:dyDescent="0.25">
      <c r="B47" s="42" t="s">
        <v>1</v>
      </c>
      <c r="C47" s="64" t="s">
        <v>2</v>
      </c>
      <c r="D47" s="65" t="s">
        <v>3</v>
      </c>
      <c r="E47" s="65" t="s">
        <v>4</v>
      </c>
      <c r="F47" s="65" t="s">
        <v>35</v>
      </c>
      <c r="G47" s="66" t="s">
        <v>6</v>
      </c>
      <c r="H47" s="9" t="s">
        <v>7</v>
      </c>
      <c r="I47" s="9" t="s">
        <v>8</v>
      </c>
      <c r="J47" s="9" t="s">
        <v>9</v>
      </c>
      <c r="K47" s="179"/>
    </row>
    <row r="48" spans="2:11" ht="49.5" customHeight="1" x14ac:dyDescent="0.2">
      <c r="B48" s="149" t="s">
        <v>41</v>
      </c>
      <c r="C48" s="111" t="s">
        <v>42</v>
      </c>
      <c r="D48" s="112"/>
      <c r="E48" s="113"/>
      <c r="F48" s="113">
        <v>186</v>
      </c>
      <c r="G48" s="113"/>
      <c r="H48" s="113">
        <f>F48</f>
        <v>186</v>
      </c>
      <c r="I48" s="114"/>
      <c r="J48" s="155">
        <f>I55+I54+I53+I52+I51+I50+I49+I48</f>
        <v>0</v>
      </c>
      <c r="K48" s="173" t="s">
        <v>43</v>
      </c>
    </row>
    <row r="49" spans="1:11" ht="47.25" customHeight="1" x14ac:dyDescent="0.2">
      <c r="B49" s="149"/>
      <c r="C49" s="115" t="s">
        <v>100</v>
      </c>
      <c r="D49" s="45"/>
      <c r="E49" s="50"/>
      <c r="F49" s="50">
        <v>186</v>
      </c>
      <c r="G49" s="50"/>
      <c r="H49" s="50">
        <f>F49</f>
        <v>186</v>
      </c>
      <c r="I49" s="116"/>
      <c r="J49" s="150"/>
      <c r="K49" s="174"/>
    </row>
    <row r="50" spans="1:11" ht="41.25" customHeight="1" thickBot="1" x14ac:dyDescent="0.25">
      <c r="B50" s="149"/>
      <c r="C50" s="17" t="s">
        <v>44</v>
      </c>
      <c r="D50" s="117"/>
      <c r="E50" s="117"/>
      <c r="F50" s="18"/>
      <c r="G50" s="18">
        <v>372</v>
      </c>
      <c r="H50" s="18">
        <f t="shared" ref="H50" si="5">F50+G50</f>
        <v>372</v>
      </c>
      <c r="I50" s="118"/>
      <c r="J50" s="150"/>
      <c r="K50" s="174"/>
    </row>
    <row r="51" spans="1:11" ht="71.25" customHeight="1" x14ac:dyDescent="0.2">
      <c r="B51" s="149"/>
      <c r="C51" s="111" t="s">
        <v>45</v>
      </c>
      <c r="D51" s="112"/>
      <c r="E51" s="113"/>
      <c r="F51" s="113">
        <v>186</v>
      </c>
      <c r="G51" s="113"/>
      <c r="H51" s="113">
        <f>F51</f>
        <v>186</v>
      </c>
      <c r="I51" s="114"/>
      <c r="J51" s="150"/>
      <c r="K51" s="174"/>
    </row>
    <row r="52" spans="1:11" ht="72.75" customHeight="1" x14ac:dyDescent="0.2">
      <c r="B52" s="149"/>
      <c r="C52" s="115" t="s">
        <v>46</v>
      </c>
      <c r="D52" s="45"/>
      <c r="E52" s="50"/>
      <c r="F52" s="50">
        <v>186</v>
      </c>
      <c r="G52" s="50"/>
      <c r="H52" s="50">
        <f>F52</f>
        <v>186</v>
      </c>
      <c r="I52" s="116"/>
      <c r="J52" s="150"/>
      <c r="K52" s="174"/>
    </row>
    <row r="53" spans="1:11" ht="72.75" customHeight="1" thickBot="1" x14ac:dyDescent="0.25">
      <c r="B53" s="149"/>
      <c r="C53" s="17" t="s">
        <v>47</v>
      </c>
      <c r="D53" s="117"/>
      <c r="E53" s="117"/>
      <c r="F53" s="18"/>
      <c r="G53" s="18">
        <v>372</v>
      </c>
      <c r="H53" s="18">
        <f t="shared" ref="H53" si="6">F53+G53</f>
        <v>372</v>
      </c>
      <c r="I53" s="118"/>
      <c r="J53" s="150"/>
      <c r="K53" s="174"/>
    </row>
    <row r="54" spans="1:11" ht="43.5" customHeight="1" x14ac:dyDescent="0.2">
      <c r="B54" s="149"/>
      <c r="C54" s="67" t="s">
        <v>48</v>
      </c>
      <c r="D54" s="12"/>
      <c r="E54" s="68"/>
      <c r="F54" s="68">
        <v>150</v>
      </c>
      <c r="G54" s="68"/>
      <c r="H54" s="68">
        <f>F54</f>
        <v>150</v>
      </c>
      <c r="I54" s="48"/>
      <c r="J54" s="150"/>
      <c r="K54" s="174"/>
    </row>
    <row r="55" spans="1:11" ht="44.25" customHeight="1" thickBot="1" x14ac:dyDescent="0.25">
      <c r="B55" s="149"/>
      <c r="C55" s="56" t="s">
        <v>104</v>
      </c>
      <c r="D55" s="69"/>
      <c r="E55" s="70"/>
      <c r="F55" s="60">
        <v>126</v>
      </c>
      <c r="G55" s="60"/>
      <c r="H55" s="60">
        <f>F55+G55</f>
        <v>126</v>
      </c>
      <c r="I55" s="62"/>
      <c r="J55" s="151"/>
      <c r="K55" s="174"/>
    </row>
    <row r="56" spans="1:11" ht="30.75" customHeight="1" thickBot="1" x14ac:dyDescent="0.25">
      <c r="A56" s="4"/>
      <c r="B56" s="176" t="s">
        <v>32</v>
      </c>
      <c r="C56" s="184"/>
      <c r="D56" s="91"/>
      <c r="E56" s="91"/>
      <c r="F56" s="88">
        <f>F48+F49+F51+F52+F54+F55</f>
        <v>1020</v>
      </c>
      <c r="G56" s="39">
        <f>G53+G50</f>
        <v>744</v>
      </c>
      <c r="H56" s="88">
        <f>H48+H49+H50+H51+H52+H53+H54+H55</f>
        <v>1764</v>
      </c>
      <c r="I56" s="39"/>
      <c r="J56" s="94">
        <f>I56</f>
        <v>0</v>
      </c>
      <c r="K56" s="175"/>
    </row>
    <row r="57" spans="1:11" s="4" customFormat="1" ht="6" customHeight="1" thickBot="1" x14ac:dyDescent="0.25">
      <c r="B57" s="3"/>
      <c r="C57" s="3"/>
      <c r="D57" s="71"/>
      <c r="E57" s="71"/>
      <c r="F57" s="41"/>
      <c r="G57" s="41"/>
      <c r="H57" s="41"/>
      <c r="I57" s="41"/>
      <c r="J57" s="41"/>
    </row>
    <row r="58" spans="1:11" s="4" customFormat="1" ht="6" customHeight="1" x14ac:dyDescent="0.2">
      <c r="A58" s="87"/>
      <c r="B58" s="188" t="s">
        <v>107</v>
      </c>
      <c r="C58" s="189"/>
      <c r="D58" s="189"/>
      <c r="E58" s="189"/>
      <c r="F58" s="189"/>
      <c r="G58" s="189"/>
      <c r="H58" s="189"/>
      <c r="I58" s="190"/>
      <c r="J58" s="194" t="s">
        <v>9</v>
      </c>
      <c r="K58" s="196" t="s">
        <v>0</v>
      </c>
    </row>
    <row r="59" spans="1:11" ht="17.25" customHeight="1" thickBot="1" x14ac:dyDescent="0.25">
      <c r="A59" s="87"/>
      <c r="B59" s="191"/>
      <c r="C59" s="192"/>
      <c r="D59" s="192"/>
      <c r="E59" s="192"/>
      <c r="F59" s="192"/>
      <c r="G59" s="192"/>
      <c r="H59" s="192"/>
      <c r="I59" s="193"/>
      <c r="J59" s="195"/>
      <c r="K59" s="197"/>
    </row>
    <row r="60" spans="1:11" ht="40.5" customHeight="1" thickBot="1" x14ac:dyDescent="0.25">
      <c r="B60" s="42" t="s">
        <v>1</v>
      </c>
      <c r="C60" s="64" t="s">
        <v>2</v>
      </c>
      <c r="D60" s="65" t="s">
        <v>3</v>
      </c>
      <c r="E60" s="65" t="s">
        <v>4</v>
      </c>
      <c r="F60" s="65" t="s">
        <v>5</v>
      </c>
      <c r="G60" s="66" t="s">
        <v>6</v>
      </c>
      <c r="H60" s="9" t="s">
        <v>7</v>
      </c>
      <c r="I60" s="10" t="s">
        <v>8</v>
      </c>
      <c r="J60" s="155">
        <f>I61+I62+I63+I64</f>
        <v>0</v>
      </c>
      <c r="K60" s="185" t="s">
        <v>51</v>
      </c>
    </row>
    <row r="61" spans="1:11" ht="30" customHeight="1" x14ac:dyDescent="0.2">
      <c r="B61" s="149" t="s">
        <v>49</v>
      </c>
      <c r="C61" s="85" t="s">
        <v>50</v>
      </c>
      <c r="D61" s="13"/>
      <c r="E61" s="83"/>
      <c r="F61" s="83">
        <v>186</v>
      </c>
      <c r="G61" s="83"/>
      <c r="H61" s="83">
        <f>F61</f>
        <v>186</v>
      </c>
      <c r="I61" s="48"/>
      <c r="J61" s="150"/>
      <c r="K61" s="186"/>
    </row>
    <row r="62" spans="1:11" ht="33.75" customHeight="1" x14ac:dyDescent="0.2">
      <c r="B62" s="149"/>
      <c r="C62" s="86" t="s">
        <v>52</v>
      </c>
      <c r="D62" s="27"/>
      <c r="E62" s="27"/>
      <c r="F62" s="14">
        <v>186</v>
      </c>
      <c r="G62" s="14"/>
      <c r="H62" s="14">
        <f>F62</f>
        <v>186</v>
      </c>
      <c r="I62" s="54"/>
      <c r="J62" s="150"/>
      <c r="K62" s="186"/>
    </row>
    <row r="63" spans="1:11" ht="56.25" customHeight="1" x14ac:dyDescent="0.2">
      <c r="B63" s="149"/>
      <c r="C63" s="86" t="s">
        <v>53</v>
      </c>
      <c r="D63" s="27"/>
      <c r="E63" s="27"/>
      <c r="F63" s="14">
        <v>186</v>
      </c>
      <c r="G63" s="14"/>
      <c r="H63" s="14">
        <f>F63</f>
        <v>186</v>
      </c>
      <c r="I63" s="54"/>
      <c r="J63" s="150"/>
      <c r="K63" s="186"/>
    </row>
    <row r="64" spans="1:11" ht="29.25" thickBot="1" x14ac:dyDescent="0.25">
      <c r="B64" s="183"/>
      <c r="C64" s="86" t="s">
        <v>54</v>
      </c>
      <c r="D64" s="13"/>
      <c r="E64" s="13"/>
      <c r="F64" s="46"/>
      <c r="G64" s="46">
        <v>372</v>
      </c>
      <c r="H64" s="47">
        <f>F64+G64</f>
        <v>372</v>
      </c>
      <c r="I64" s="48"/>
      <c r="J64" s="151"/>
      <c r="K64" s="187"/>
    </row>
    <row r="65" spans="1:12" s="4" customFormat="1" ht="19.5" customHeight="1" thickBot="1" x14ac:dyDescent="0.25">
      <c r="A65" s="1"/>
      <c r="B65" s="176" t="s">
        <v>32</v>
      </c>
      <c r="C65" s="177"/>
      <c r="D65" s="63"/>
      <c r="E65" s="63"/>
      <c r="F65" s="37">
        <f>F61+F62+F63</f>
        <v>558</v>
      </c>
      <c r="G65" s="37">
        <f>SUM(G62:G64)</f>
        <v>372</v>
      </c>
      <c r="H65" s="38">
        <f>H61+H62+H63+H64</f>
        <v>930</v>
      </c>
      <c r="I65" s="39"/>
      <c r="J65" s="88">
        <f>J60</f>
        <v>0</v>
      </c>
      <c r="K65" s="72"/>
    </row>
    <row r="66" spans="1:12" s="4" customFormat="1" ht="6.75" customHeight="1" thickBot="1" x14ac:dyDescent="0.25">
      <c r="A66" s="1"/>
      <c r="B66" s="225"/>
      <c r="C66" s="225"/>
      <c r="D66" s="225"/>
      <c r="E66" s="225"/>
      <c r="F66" s="225"/>
      <c r="G66" s="225"/>
      <c r="H66" s="225"/>
      <c r="I66" s="225"/>
      <c r="J66" s="225"/>
      <c r="K66" s="225"/>
    </row>
    <row r="67" spans="1:12" s="4" customFormat="1" ht="18.75" customHeight="1" thickBot="1" x14ac:dyDescent="0.25">
      <c r="B67" s="198" t="s">
        <v>103</v>
      </c>
      <c r="C67" s="199"/>
      <c r="D67" s="199"/>
      <c r="E67" s="199"/>
      <c r="F67" s="199"/>
      <c r="G67" s="199"/>
      <c r="H67" s="199"/>
      <c r="I67" s="200"/>
      <c r="J67" s="194" t="s">
        <v>9</v>
      </c>
      <c r="K67" s="178" t="s">
        <v>0</v>
      </c>
    </row>
    <row r="68" spans="1:12" s="4" customFormat="1" ht="41.25" customHeight="1" x14ac:dyDescent="0.2">
      <c r="B68" s="108" t="s">
        <v>1</v>
      </c>
      <c r="C68" s="119" t="s">
        <v>2</v>
      </c>
      <c r="D68" s="120" t="s">
        <v>3</v>
      </c>
      <c r="E68" s="120" t="s">
        <v>4</v>
      </c>
      <c r="F68" s="120" t="s">
        <v>5</v>
      </c>
      <c r="G68" s="121" t="s">
        <v>6</v>
      </c>
      <c r="H68" s="110" t="s">
        <v>7</v>
      </c>
      <c r="I68" s="110" t="s">
        <v>8</v>
      </c>
      <c r="J68" s="226"/>
      <c r="K68" s="227"/>
    </row>
    <row r="69" spans="1:12" s="4" customFormat="1" ht="59.25" customHeight="1" x14ac:dyDescent="0.2">
      <c r="B69" s="201" t="s">
        <v>55</v>
      </c>
      <c r="C69" s="132" t="s">
        <v>106</v>
      </c>
      <c r="D69" s="202"/>
      <c r="E69" s="203"/>
      <c r="F69" s="203"/>
      <c r="G69" s="203"/>
      <c r="H69" s="203"/>
      <c r="I69" s="204"/>
      <c r="J69" s="133"/>
      <c r="K69" s="207" t="s">
        <v>56</v>
      </c>
    </row>
    <row r="70" spans="1:12" s="4" customFormat="1" ht="53.25" customHeight="1" x14ac:dyDescent="0.2">
      <c r="B70" s="201"/>
      <c r="C70" s="99" t="s">
        <v>101</v>
      </c>
      <c r="D70" s="128"/>
      <c r="E70" s="129"/>
      <c r="F70" s="130">
        <v>156</v>
      </c>
      <c r="G70" s="122"/>
      <c r="H70" s="130">
        <v>156</v>
      </c>
      <c r="I70" s="128"/>
      <c r="J70" s="231"/>
      <c r="K70" s="208"/>
    </row>
    <row r="71" spans="1:12" s="4" customFormat="1" ht="56.25" customHeight="1" x14ac:dyDescent="0.2">
      <c r="B71" s="201"/>
      <c r="C71" s="99" t="s">
        <v>102</v>
      </c>
      <c r="D71" s="128"/>
      <c r="E71" s="122"/>
      <c r="F71" s="130">
        <v>156</v>
      </c>
      <c r="G71" s="122"/>
      <c r="H71" s="130">
        <v>156</v>
      </c>
      <c r="I71" s="128"/>
      <c r="J71" s="232"/>
      <c r="K71" s="208"/>
    </row>
    <row r="72" spans="1:12" s="4" customFormat="1" ht="27" customHeight="1" x14ac:dyDescent="0.2">
      <c r="B72" s="201"/>
      <c r="C72" s="99" t="s">
        <v>57</v>
      </c>
      <c r="D72" s="27"/>
      <c r="E72" s="84"/>
      <c r="F72" s="84">
        <v>372</v>
      </c>
      <c r="G72" s="84"/>
      <c r="H72" s="84">
        <f>F72</f>
        <v>372</v>
      </c>
      <c r="I72" s="131"/>
      <c r="J72" s="232"/>
      <c r="K72" s="208"/>
    </row>
    <row r="73" spans="1:12" s="4" customFormat="1" ht="28.5" customHeight="1" x14ac:dyDescent="0.2">
      <c r="B73" s="201"/>
      <c r="C73" s="99" t="s">
        <v>58</v>
      </c>
      <c r="D73" s="27"/>
      <c r="E73" s="27"/>
      <c r="F73" s="84">
        <v>372</v>
      </c>
      <c r="G73" s="14"/>
      <c r="H73" s="14">
        <f>F73</f>
        <v>372</v>
      </c>
      <c r="I73" s="131"/>
      <c r="J73" s="232"/>
      <c r="K73" s="208"/>
    </row>
    <row r="74" spans="1:12" s="4" customFormat="1" ht="30" customHeight="1" x14ac:dyDescent="0.2">
      <c r="B74" s="201"/>
      <c r="C74" s="99" t="s">
        <v>91</v>
      </c>
      <c r="D74" s="27"/>
      <c r="E74" s="27">
        <v>12800</v>
      </c>
      <c r="F74" s="14"/>
      <c r="G74" s="14">
        <v>744</v>
      </c>
      <c r="H74" s="14">
        <f>F74+G74</f>
        <v>744</v>
      </c>
      <c r="I74" s="131"/>
      <c r="J74" s="233"/>
      <c r="K74" s="209"/>
    </row>
    <row r="75" spans="1:12" s="4" customFormat="1" ht="16.5" customHeight="1" thickBot="1" x14ac:dyDescent="0.25">
      <c r="B75" s="210" t="s">
        <v>32</v>
      </c>
      <c r="C75" s="211"/>
      <c r="D75" s="123"/>
      <c r="E75" s="123"/>
      <c r="F75" s="124">
        <f>F70+F71+F72+F73</f>
        <v>1056</v>
      </c>
      <c r="G75" s="124">
        <f>SUM(G73:G74)</f>
        <v>744</v>
      </c>
      <c r="H75" s="125">
        <f>H70+H71+H72+H73+H74</f>
        <v>1800</v>
      </c>
      <c r="I75" s="126"/>
      <c r="J75" s="127"/>
      <c r="K75" s="109"/>
    </row>
    <row r="76" spans="1:12" s="4" customFormat="1" ht="6" customHeight="1" thickBot="1" x14ac:dyDescent="0.25">
      <c r="B76" s="228"/>
      <c r="C76" s="229"/>
      <c r="D76" s="229"/>
      <c r="E76" s="229"/>
      <c r="F76" s="229"/>
      <c r="G76" s="229"/>
      <c r="H76" s="229"/>
      <c r="I76" s="229"/>
      <c r="J76" s="229"/>
      <c r="K76" s="230"/>
    </row>
    <row r="77" spans="1:12" ht="21.75" customHeight="1" thickBot="1" x14ac:dyDescent="0.25">
      <c r="B77" s="198" t="s">
        <v>59</v>
      </c>
      <c r="C77" s="199"/>
      <c r="D77" s="199"/>
      <c r="E77" s="199"/>
      <c r="F77" s="199"/>
      <c r="G77" s="199"/>
      <c r="H77" s="199"/>
      <c r="I77" s="200"/>
      <c r="J77" s="221" t="s">
        <v>9</v>
      </c>
      <c r="K77" s="178" t="s">
        <v>0</v>
      </c>
    </row>
    <row r="78" spans="1:12" ht="27" customHeight="1" thickBot="1" x14ac:dyDescent="0.25">
      <c r="B78" s="176" t="s">
        <v>1</v>
      </c>
      <c r="C78" s="212"/>
      <c r="D78" s="213" t="s">
        <v>75</v>
      </c>
      <c r="E78" s="214"/>
      <c r="F78" s="215"/>
      <c r="G78" s="213" t="s">
        <v>76</v>
      </c>
      <c r="H78" s="214"/>
      <c r="I78" s="215"/>
      <c r="J78" s="222"/>
      <c r="K78" s="179"/>
    </row>
    <row r="79" spans="1:12" ht="25.5" customHeight="1" x14ac:dyDescent="0.2">
      <c r="B79" s="205" t="s">
        <v>72</v>
      </c>
      <c r="C79" s="206"/>
      <c r="D79" s="136" t="s">
        <v>80</v>
      </c>
      <c r="E79" s="137"/>
      <c r="F79" s="138"/>
      <c r="G79" s="136" t="s">
        <v>78</v>
      </c>
      <c r="H79" s="137"/>
      <c r="I79" s="138"/>
      <c r="J79" s="95"/>
      <c r="K79" s="77" t="s">
        <v>113</v>
      </c>
      <c r="L79" s="100"/>
    </row>
    <row r="80" spans="1:12" ht="34.5" customHeight="1" x14ac:dyDescent="0.2">
      <c r="B80" s="216" t="s">
        <v>73</v>
      </c>
      <c r="C80" s="217"/>
      <c r="D80" s="136" t="s">
        <v>81</v>
      </c>
      <c r="E80" s="137"/>
      <c r="F80" s="138"/>
      <c r="G80" s="136" t="s">
        <v>78</v>
      </c>
      <c r="H80" s="137"/>
      <c r="I80" s="138"/>
      <c r="J80" s="89"/>
      <c r="K80" s="50" t="s">
        <v>60</v>
      </c>
      <c r="L80" s="100"/>
    </row>
    <row r="81" spans="2:15" ht="24" customHeight="1" x14ac:dyDescent="0.2">
      <c r="B81" s="216" t="s">
        <v>61</v>
      </c>
      <c r="C81" s="217"/>
      <c r="D81" s="136" t="s">
        <v>81</v>
      </c>
      <c r="E81" s="137"/>
      <c r="F81" s="138"/>
      <c r="G81" s="136" t="s">
        <v>78</v>
      </c>
      <c r="H81" s="137"/>
      <c r="I81" s="138"/>
      <c r="J81" s="89"/>
      <c r="K81" s="78" t="s">
        <v>77</v>
      </c>
      <c r="L81" s="100"/>
    </row>
    <row r="82" spans="2:15" ht="29.25" customHeight="1" x14ac:dyDescent="0.2">
      <c r="B82" s="134" t="s">
        <v>62</v>
      </c>
      <c r="C82" s="218"/>
      <c r="D82" s="136" t="s">
        <v>81</v>
      </c>
      <c r="E82" s="137"/>
      <c r="F82" s="138"/>
      <c r="G82" s="136" t="s">
        <v>78</v>
      </c>
      <c r="H82" s="137"/>
      <c r="I82" s="138"/>
      <c r="J82" s="89"/>
      <c r="K82" s="50" t="s">
        <v>63</v>
      </c>
      <c r="L82" s="100"/>
    </row>
    <row r="83" spans="2:15" ht="27" customHeight="1" x14ac:dyDescent="0.2">
      <c r="B83" s="134" t="s">
        <v>108</v>
      </c>
      <c r="C83" s="218"/>
      <c r="D83" s="136" t="s">
        <v>81</v>
      </c>
      <c r="E83" s="137"/>
      <c r="F83" s="138"/>
      <c r="G83" s="136" t="s">
        <v>79</v>
      </c>
      <c r="H83" s="137"/>
      <c r="I83" s="138"/>
      <c r="J83" s="96"/>
      <c r="K83" s="84" t="s">
        <v>60</v>
      </c>
      <c r="L83" s="100"/>
    </row>
    <row r="84" spans="2:15" ht="36" customHeight="1" x14ac:dyDescent="0.2">
      <c r="B84" s="216" t="s">
        <v>71</v>
      </c>
      <c r="C84" s="217"/>
      <c r="D84" s="136" t="s">
        <v>81</v>
      </c>
      <c r="E84" s="137"/>
      <c r="F84" s="138"/>
      <c r="G84" s="136" t="s">
        <v>78</v>
      </c>
      <c r="H84" s="137"/>
      <c r="I84" s="138"/>
      <c r="J84" s="89"/>
      <c r="K84" s="50" t="s">
        <v>60</v>
      </c>
      <c r="L84" s="100"/>
      <c r="M84" s="75"/>
    </row>
    <row r="85" spans="2:15" ht="26.25" customHeight="1" x14ac:dyDescent="0.2">
      <c r="B85" s="216" t="s">
        <v>111</v>
      </c>
      <c r="C85" s="217"/>
      <c r="D85" s="136" t="s">
        <v>81</v>
      </c>
      <c r="E85" s="137"/>
      <c r="F85" s="138"/>
      <c r="G85" s="136" t="s">
        <v>78</v>
      </c>
      <c r="H85" s="137"/>
      <c r="I85" s="138"/>
      <c r="J85" s="89"/>
      <c r="K85" s="50" t="s">
        <v>63</v>
      </c>
      <c r="L85" s="100"/>
    </row>
    <row r="86" spans="2:15" ht="27.75" customHeight="1" x14ac:dyDescent="0.2">
      <c r="B86" s="216" t="s">
        <v>74</v>
      </c>
      <c r="C86" s="217"/>
      <c r="D86" s="136" t="s">
        <v>81</v>
      </c>
      <c r="E86" s="137"/>
      <c r="F86" s="138"/>
      <c r="G86" s="136" t="s">
        <v>78</v>
      </c>
      <c r="H86" s="137"/>
      <c r="I86" s="138"/>
      <c r="J86" s="89"/>
      <c r="K86" s="50" t="s">
        <v>63</v>
      </c>
      <c r="L86" s="100"/>
    </row>
    <row r="87" spans="2:15" ht="18.75" customHeight="1" x14ac:dyDescent="0.2">
      <c r="B87" s="216" t="s">
        <v>82</v>
      </c>
      <c r="C87" s="217"/>
      <c r="D87" s="136" t="s">
        <v>81</v>
      </c>
      <c r="E87" s="137"/>
      <c r="F87" s="138"/>
      <c r="G87" s="136" t="s">
        <v>78</v>
      </c>
      <c r="H87" s="137"/>
      <c r="I87" s="138"/>
      <c r="J87" s="89"/>
      <c r="K87" s="50" t="s">
        <v>63</v>
      </c>
      <c r="L87" s="100"/>
    </row>
    <row r="88" spans="2:15" ht="25.5" customHeight="1" x14ac:dyDescent="0.2">
      <c r="B88" s="216" t="s">
        <v>64</v>
      </c>
      <c r="C88" s="217"/>
      <c r="D88" s="136" t="s">
        <v>81</v>
      </c>
      <c r="E88" s="137"/>
      <c r="F88" s="138"/>
      <c r="G88" s="136" t="s">
        <v>78</v>
      </c>
      <c r="H88" s="137"/>
      <c r="I88" s="138"/>
      <c r="J88" s="89"/>
      <c r="K88" s="50" t="s">
        <v>63</v>
      </c>
      <c r="L88" s="100"/>
    </row>
    <row r="89" spans="2:15" ht="27.75" customHeight="1" x14ac:dyDescent="0.2">
      <c r="B89" s="134" t="s">
        <v>109</v>
      </c>
      <c r="C89" s="135"/>
      <c r="D89" s="136" t="s">
        <v>81</v>
      </c>
      <c r="E89" s="137"/>
      <c r="F89" s="138"/>
      <c r="G89" s="136" t="s">
        <v>78</v>
      </c>
      <c r="H89" s="137"/>
      <c r="I89" s="138"/>
      <c r="J89" s="89"/>
      <c r="K89" s="50" t="s">
        <v>63</v>
      </c>
      <c r="L89" s="100"/>
    </row>
    <row r="90" spans="2:15" ht="30" customHeight="1" x14ac:dyDescent="0.2">
      <c r="B90" s="134" t="s">
        <v>110</v>
      </c>
      <c r="C90" s="135"/>
      <c r="D90" s="136" t="s">
        <v>81</v>
      </c>
      <c r="E90" s="137"/>
      <c r="F90" s="138"/>
      <c r="G90" s="136" t="s">
        <v>79</v>
      </c>
      <c r="H90" s="137"/>
      <c r="I90" s="138"/>
      <c r="J90" s="89"/>
      <c r="K90" s="50" t="s">
        <v>60</v>
      </c>
      <c r="L90" s="100"/>
    </row>
    <row r="91" spans="2:15" ht="26.25" customHeight="1" x14ac:dyDescent="0.2">
      <c r="B91" s="134" t="s">
        <v>65</v>
      </c>
      <c r="C91" s="135"/>
      <c r="D91" s="136" t="s">
        <v>90</v>
      </c>
      <c r="E91" s="137"/>
      <c r="F91" s="138"/>
      <c r="G91" s="136" t="s">
        <v>83</v>
      </c>
      <c r="H91" s="137"/>
      <c r="I91" s="138"/>
      <c r="J91" s="89"/>
      <c r="K91" s="50" t="s">
        <v>112</v>
      </c>
      <c r="M91" s="139"/>
      <c r="N91" s="139"/>
      <c r="O91" s="139"/>
    </row>
    <row r="92" spans="2:15" ht="25.5" customHeight="1" x14ac:dyDescent="0.2">
      <c r="B92" s="216" t="s">
        <v>66</v>
      </c>
      <c r="C92" s="217"/>
      <c r="D92" s="136" t="s">
        <v>89</v>
      </c>
      <c r="E92" s="137"/>
      <c r="F92" s="138"/>
      <c r="G92" s="136" t="s">
        <v>83</v>
      </c>
      <c r="H92" s="137"/>
      <c r="I92" s="138"/>
      <c r="J92" s="89"/>
      <c r="K92" s="73" t="s">
        <v>67</v>
      </c>
      <c r="M92" s="139"/>
      <c r="N92" s="139"/>
      <c r="O92" s="139"/>
    </row>
    <row r="93" spans="2:15" ht="24.75" customHeight="1" x14ac:dyDescent="0.2">
      <c r="B93" s="216" t="s">
        <v>68</v>
      </c>
      <c r="C93" s="217"/>
      <c r="D93" s="136" t="s">
        <v>89</v>
      </c>
      <c r="E93" s="137"/>
      <c r="F93" s="138"/>
      <c r="G93" s="136" t="s">
        <v>83</v>
      </c>
      <c r="H93" s="137"/>
      <c r="I93" s="138"/>
      <c r="J93" s="89"/>
      <c r="K93" s="73" t="s">
        <v>67</v>
      </c>
      <c r="M93" s="139"/>
      <c r="N93" s="139"/>
      <c r="O93" s="139"/>
    </row>
    <row r="94" spans="2:15" ht="14.25" thickBot="1" x14ac:dyDescent="0.25">
      <c r="B94" s="134" t="s">
        <v>69</v>
      </c>
      <c r="C94" s="135"/>
      <c r="D94" s="136" t="s">
        <v>89</v>
      </c>
      <c r="E94" s="137"/>
      <c r="F94" s="138"/>
      <c r="G94" s="136" t="s">
        <v>83</v>
      </c>
      <c r="H94" s="137"/>
      <c r="I94" s="138"/>
      <c r="J94" s="89"/>
      <c r="K94" s="90" t="s">
        <v>67</v>
      </c>
    </row>
    <row r="95" spans="2:15" ht="15" customHeight="1" thickBot="1" x14ac:dyDescent="0.25">
      <c r="B95" s="219" t="s">
        <v>32</v>
      </c>
      <c r="C95" s="220"/>
      <c r="D95" s="220"/>
      <c r="E95" s="220"/>
      <c r="F95" s="220"/>
      <c r="G95" s="220"/>
      <c r="H95" s="220"/>
      <c r="I95" s="74"/>
      <c r="J95" s="97"/>
      <c r="K95" s="223"/>
    </row>
    <row r="96" spans="2:15" ht="21.75" customHeight="1" thickBot="1" x14ac:dyDescent="0.25">
      <c r="B96" s="176" t="s">
        <v>70</v>
      </c>
      <c r="C96" s="212"/>
      <c r="D96" s="212"/>
      <c r="E96" s="212"/>
      <c r="F96" s="212"/>
      <c r="G96" s="212"/>
      <c r="H96" s="212"/>
      <c r="I96" s="184"/>
      <c r="J96" s="98"/>
      <c r="K96" s="224"/>
    </row>
    <row r="99" spans="11:12" x14ac:dyDescent="0.2">
      <c r="K99" s="75"/>
      <c r="L99" s="76"/>
    </row>
    <row r="101" spans="11:12" x14ac:dyDescent="0.2">
      <c r="K101" s="75"/>
    </row>
  </sheetData>
  <mergeCells count="125">
    <mergeCell ref="B95:H95"/>
    <mergeCell ref="J77:J78"/>
    <mergeCell ref="B96:I96"/>
    <mergeCell ref="K95:K96"/>
    <mergeCell ref="B45:K45"/>
    <mergeCell ref="B66:K66"/>
    <mergeCell ref="J67:J68"/>
    <mergeCell ref="K67:K68"/>
    <mergeCell ref="J70:J74"/>
    <mergeCell ref="B76:K76"/>
    <mergeCell ref="B91:C91"/>
    <mergeCell ref="B92:C92"/>
    <mergeCell ref="B93:C93"/>
    <mergeCell ref="B94:C94"/>
    <mergeCell ref="B87:C87"/>
    <mergeCell ref="B88:C88"/>
    <mergeCell ref="B89:C89"/>
    <mergeCell ref="D87:F87"/>
    <mergeCell ref="G87:I87"/>
    <mergeCell ref="D88:F88"/>
    <mergeCell ref="G88:I88"/>
    <mergeCell ref="D89:F89"/>
    <mergeCell ref="B80:C80"/>
    <mergeCell ref="B81:C81"/>
    <mergeCell ref="D79:F79"/>
    <mergeCell ref="G79:I79"/>
    <mergeCell ref="D80:F80"/>
    <mergeCell ref="G80:I80"/>
    <mergeCell ref="D81:F81"/>
    <mergeCell ref="G81:I81"/>
    <mergeCell ref="G89:I89"/>
    <mergeCell ref="B82:C82"/>
    <mergeCell ref="B83:C83"/>
    <mergeCell ref="D83:F83"/>
    <mergeCell ref="G83:I83"/>
    <mergeCell ref="D82:F82"/>
    <mergeCell ref="G82:I82"/>
    <mergeCell ref="B84:C84"/>
    <mergeCell ref="B85:C85"/>
    <mergeCell ref="B86:C86"/>
    <mergeCell ref="D84:F84"/>
    <mergeCell ref="G84:I84"/>
    <mergeCell ref="D85:F85"/>
    <mergeCell ref="G85:I85"/>
    <mergeCell ref="D86:F86"/>
    <mergeCell ref="G86:I86"/>
    <mergeCell ref="B65:C65"/>
    <mergeCell ref="B58:I59"/>
    <mergeCell ref="J58:J59"/>
    <mergeCell ref="K58:K59"/>
    <mergeCell ref="J60:J64"/>
    <mergeCell ref="B67:I67"/>
    <mergeCell ref="B69:B74"/>
    <mergeCell ref="D69:I69"/>
    <mergeCell ref="B79:C79"/>
    <mergeCell ref="K69:K74"/>
    <mergeCell ref="B75:C75"/>
    <mergeCell ref="K77:K78"/>
    <mergeCell ref="B78:C78"/>
    <mergeCell ref="D78:F78"/>
    <mergeCell ref="G78:I78"/>
    <mergeCell ref="B77:I77"/>
    <mergeCell ref="B44:C44"/>
    <mergeCell ref="B46:J46"/>
    <mergeCell ref="K46:K47"/>
    <mergeCell ref="B48:B55"/>
    <mergeCell ref="J48:J55"/>
    <mergeCell ref="K48:K56"/>
    <mergeCell ref="B56:C56"/>
    <mergeCell ref="B61:B64"/>
    <mergeCell ref="K60:K64"/>
    <mergeCell ref="B29:B31"/>
    <mergeCell ref="J29:J31"/>
    <mergeCell ref="K29:K32"/>
    <mergeCell ref="B32:C32"/>
    <mergeCell ref="B38:J38"/>
    <mergeCell ref="K38:K39"/>
    <mergeCell ref="B40:B43"/>
    <mergeCell ref="J40:J43"/>
    <mergeCell ref="K40:K43"/>
    <mergeCell ref="B33:B35"/>
    <mergeCell ref="J33:J35"/>
    <mergeCell ref="K33:K36"/>
    <mergeCell ref="B36:C36"/>
    <mergeCell ref="B19:B21"/>
    <mergeCell ref="J19:J21"/>
    <mergeCell ref="K19:K21"/>
    <mergeCell ref="B22:B24"/>
    <mergeCell ref="J22:J24"/>
    <mergeCell ref="K22:K25"/>
    <mergeCell ref="B25:C25"/>
    <mergeCell ref="B27:J27"/>
    <mergeCell ref="K27:K28"/>
    <mergeCell ref="B10:B12"/>
    <mergeCell ref="J10:J12"/>
    <mergeCell ref="K10:K12"/>
    <mergeCell ref="B13:B15"/>
    <mergeCell ref="J13:J15"/>
    <mergeCell ref="K13:K15"/>
    <mergeCell ref="B16:B18"/>
    <mergeCell ref="J16:J18"/>
    <mergeCell ref="K16:K18"/>
    <mergeCell ref="B2:J2"/>
    <mergeCell ref="K2:K4"/>
    <mergeCell ref="B3:J3"/>
    <mergeCell ref="B5:B6"/>
    <mergeCell ref="J5:J6"/>
    <mergeCell ref="K5:K6"/>
    <mergeCell ref="B7:B9"/>
    <mergeCell ref="J7:J9"/>
    <mergeCell ref="K7:K9"/>
    <mergeCell ref="B90:C90"/>
    <mergeCell ref="D90:F90"/>
    <mergeCell ref="G90:I90"/>
    <mergeCell ref="D94:F94"/>
    <mergeCell ref="G94:I94"/>
    <mergeCell ref="M91:O91"/>
    <mergeCell ref="M92:O92"/>
    <mergeCell ref="M93:O93"/>
    <mergeCell ref="D91:F91"/>
    <mergeCell ref="G91:I91"/>
    <mergeCell ref="D92:F92"/>
    <mergeCell ref="G92:I92"/>
    <mergeCell ref="D93:F93"/>
    <mergeCell ref="G93:I93"/>
  </mergeCells>
  <pageMargins left="0.70866141732283472" right="0.70866141732283472" top="0.74803149606299213" bottom="0.74803149606299213" header="0.31496062992125984" footer="0.31496062992125984"/>
  <pageSetup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GESTIONHJEFE</dc:creator>
  <cp:lastModifiedBy>Administrador1</cp:lastModifiedBy>
  <cp:lastPrinted>2023-10-11T12:15:43Z</cp:lastPrinted>
  <dcterms:created xsi:type="dcterms:W3CDTF">2023-01-02T21:31:28Z</dcterms:created>
  <dcterms:modified xsi:type="dcterms:W3CDTF">2023-10-20T20:30:38Z</dcterms:modified>
</cp:coreProperties>
</file>