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\\Juridica\oficina juridica\2021\CONVOCATORIAS 2021\CP 13-2021 PROFESIONALES\"/>
    </mc:Choice>
  </mc:AlternateContent>
  <xr:revisionPtr revIDLastSave="0" documentId="8_{DB66E95D-7431-4ACF-8F62-7B00F40DABE6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ENERO" sheetId="5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8" i="5" l="1"/>
  <c r="F54" i="5"/>
  <c r="H51" i="5"/>
  <c r="I51" i="5" s="1"/>
  <c r="I52" i="5"/>
  <c r="H52" i="5"/>
  <c r="I50" i="5"/>
  <c r="H50" i="5"/>
  <c r="G54" i="5" l="1"/>
  <c r="H53" i="5"/>
  <c r="I53" i="5" s="1"/>
  <c r="I49" i="5"/>
  <c r="H49" i="5"/>
  <c r="I64" i="5"/>
  <c r="F68" i="5"/>
  <c r="H44" i="5"/>
  <c r="I44" i="5" s="1"/>
  <c r="G29" i="5"/>
  <c r="F29" i="5"/>
  <c r="J49" i="5" l="1"/>
  <c r="H54" i="5"/>
  <c r="J54" i="5"/>
  <c r="H28" i="5" l="1"/>
  <c r="H27" i="5"/>
  <c r="I27" i="5" s="1"/>
  <c r="H26" i="5"/>
  <c r="I26" i="5" s="1"/>
  <c r="H25" i="5"/>
  <c r="I25" i="5" s="1"/>
  <c r="H24" i="5"/>
  <c r="I24" i="5" s="1"/>
  <c r="H23" i="5"/>
  <c r="I23" i="5" s="1"/>
  <c r="I10" i="5"/>
  <c r="H10" i="5"/>
  <c r="I9" i="5"/>
  <c r="H9" i="5"/>
  <c r="H8" i="5"/>
  <c r="I8" i="5" s="1"/>
  <c r="H19" i="5"/>
  <c r="I19" i="5" s="1"/>
  <c r="H18" i="5"/>
  <c r="I18" i="5" s="1"/>
  <c r="H17" i="5"/>
  <c r="I17" i="5" s="1"/>
  <c r="H16" i="5"/>
  <c r="I16" i="5" s="1"/>
  <c r="H15" i="5"/>
  <c r="I15" i="5" s="1"/>
  <c r="H14" i="5"/>
  <c r="I14" i="5" s="1"/>
  <c r="J14" i="5" l="1"/>
  <c r="J26" i="5"/>
  <c r="J8" i="5"/>
  <c r="J17" i="5"/>
  <c r="J23" i="5"/>
  <c r="G61" i="5"/>
  <c r="F61" i="5"/>
  <c r="I60" i="5"/>
  <c r="H60" i="5"/>
  <c r="I59" i="5"/>
  <c r="H59" i="5"/>
  <c r="I58" i="5"/>
  <c r="H58" i="5"/>
  <c r="I57" i="5"/>
  <c r="H57" i="5"/>
  <c r="H61" i="5" l="1"/>
  <c r="J57" i="5"/>
  <c r="J61" i="5" s="1"/>
  <c r="G68" i="5"/>
  <c r="I67" i="5"/>
  <c r="H67" i="5"/>
  <c r="I66" i="5"/>
  <c r="H66" i="5"/>
  <c r="I65" i="5"/>
  <c r="H65" i="5"/>
  <c r="G46" i="5"/>
  <c r="F46" i="5"/>
  <c r="H45" i="5"/>
  <c r="I45" i="5" s="1"/>
  <c r="H43" i="5"/>
  <c r="I43" i="5" s="1"/>
  <c r="I42" i="5"/>
  <c r="H42" i="5"/>
  <c r="G38" i="5"/>
  <c r="H37" i="5"/>
  <c r="I37" i="5" s="1"/>
  <c r="H36" i="5"/>
  <c r="I36" i="5" s="1"/>
  <c r="H35" i="5"/>
  <c r="I35" i="5" s="1"/>
  <c r="H34" i="5"/>
  <c r="I34" i="5" s="1"/>
  <c r="H33" i="5"/>
  <c r="H22" i="5"/>
  <c r="I22" i="5" s="1"/>
  <c r="H21" i="5"/>
  <c r="I21" i="5" s="1"/>
  <c r="H20" i="5"/>
  <c r="I20" i="5" s="1"/>
  <c r="H13" i="5"/>
  <c r="I13" i="5" s="1"/>
  <c r="H12" i="5"/>
  <c r="I12" i="5" s="1"/>
  <c r="H11" i="5"/>
  <c r="I11" i="5" s="1"/>
  <c r="I7" i="5"/>
  <c r="H7" i="5"/>
  <c r="I6" i="5"/>
  <c r="H6" i="5"/>
  <c r="H5" i="5"/>
  <c r="I5" i="5" s="1"/>
  <c r="H68" i="5" l="1"/>
  <c r="H46" i="5"/>
  <c r="J64" i="5"/>
  <c r="J68" i="5" s="1"/>
  <c r="H29" i="5"/>
  <c r="J42" i="5"/>
  <c r="J20" i="5"/>
  <c r="J5" i="5"/>
  <c r="J11" i="5"/>
  <c r="J46" i="5"/>
  <c r="H38" i="5"/>
  <c r="I33" i="5"/>
  <c r="J33" i="5" s="1"/>
  <c r="F38" i="5"/>
  <c r="J29" i="5" l="1"/>
  <c r="J38" i="5"/>
  <c r="J88" i="5" l="1"/>
</calcChain>
</file>

<file path=xl/sharedStrings.xml><?xml version="1.0" encoding="utf-8"?>
<sst xmlns="http://schemas.openxmlformats.org/spreadsheetml/2006/main" count="154" uniqueCount="88">
  <si>
    <t>ANEXO</t>
  </si>
  <si>
    <t>PROCESO</t>
  </si>
  <si>
    <t>DETALLE</t>
  </si>
  <si>
    <t>VALOR HORA DIURNA</t>
  </si>
  <si>
    <t>VALOR HORA NOCTURNA</t>
  </si>
  <si>
    <t>HORAS DIURNAS</t>
  </si>
  <si>
    <t>HORAS NOCTURNAS</t>
  </si>
  <si>
    <t xml:space="preserve">TOTAL HORAS </t>
  </si>
  <si>
    <t>TOTAL VALOR</t>
  </si>
  <si>
    <t>TOTAL SERVICIO</t>
  </si>
  <si>
    <t>EN LA NOCHE SE REQUIERE 12 HORAS X 31 DÍAS</t>
  </si>
  <si>
    <t>URGENCIAS</t>
  </si>
  <si>
    <t>TOTAL</t>
  </si>
  <si>
    <t>NECESIDADES MÍNIMAS EN HORAS PARA EL DESARROLLO DE LOS PROCESOS ASISTENCIALES DE PROFESIONALES EN ENFERMERÍA SUPERIOR</t>
  </si>
  <si>
    <t>EN  LA MAÑANA SE REQUIERE 6 HORAS X 31 DÍAS</t>
  </si>
  <si>
    <t xml:space="preserve">EN LA TARDE SE REQUIERE 6 HORAS X 31 DÍAS </t>
  </si>
  <si>
    <t>EN LA NOCHE SE REQUIERE 24 HORAS X 31 DÍAS</t>
  </si>
  <si>
    <t>EN LA MAÑANA SE REQUIERE 12 HORAS X 31 DÍAS</t>
  </si>
  <si>
    <t>EN LA TARDE SE REQUIERE 12 HORAS X 31 DÍAS</t>
  </si>
  <si>
    <t>EN LA MAÑANA SE REQUIERE 6 HORAS X 31 DÍAS</t>
  </si>
  <si>
    <t>EN LA TARDE SE REQUIERE 6 HORAS X 31 DÍAS</t>
  </si>
  <si>
    <t>NECESIDADES MÍNIMAS EN HORAS PARA EL DESARROLLO DE LOS PROCESOS ASISTENCIALES DE PROFESIONALES EN INSTRUMENTACIÓN QUIRÚRGICA</t>
  </si>
  <si>
    <t>CIRUGÍA</t>
  </si>
  <si>
    <t>EN LA NOCHE SE REQUIERE 12 HORAS X 31 DÍAS (DISTRIBUIDO EN 1 TURNO DE 12 HORAS)</t>
  </si>
  <si>
    <t>NECESIDADES MÍNIMAS EN HORAS PARA EL DESARROLLO DE LOS PROCESOS ASISTENCIALES DE PROFESIONALES EN BACTERIOLOGÍA</t>
  </si>
  <si>
    <t>LABORATORIO CLINICO</t>
  </si>
  <si>
    <t>NECESIDADES MÍNIMAS PARA EL DESARROLLO DE LOS PROCESOS ASISTENCIALES</t>
  </si>
  <si>
    <t>DESCRIPCIÓN</t>
  </si>
  <si>
    <t>NUTRICIÓN</t>
  </si>
  <si>
    <t>UN PROFESIONAL EN NUTRICIÓN DE 48 HORAS SEMANALES</t>
  </si>
  <si>
    <t>SERVICIO DE INFORMACION Y ATENCIÓN AL USUARIO</t>
  </si>
  <si>
    <t>CONSULTA EXTERNA Y PROGRAMACIÓN QUIRURGICA</t>
  </si>
  <si>
    <t>UN PROFESIONAL EN ENFERMERA DE 48 HORAS SEMANALES</t>
  </si>
  <si>
    <t>BACTERIOLOGIA SALUD PUBLICA Y CONSULTA EXTERNA</t>
  </si>
  <si>
    <t>UN PROFESIONAL EN BACTERIOLOGÍA DE 48 HORAS SEMANALES</t>
  </si>
  <si>
    <t>MICROBIOLOGA</t>
  </si>
  <si>
    <t>UN PROFESIONAL EN MICROBIOLOGÍA DE 48 HORAS SEMANALES</t>
  </si>
  <si>
    <t>TOTAL COSTO MENSUAL PROYECTADO DE LOS PROCESOS ASISTENCIALES</t>
  </si>
  <si>
    <t>TECNOLOGO RAYOS X</t>
  </si>
  <si>
    <t>EN LA MAÑANA SE REQUIERE 12 HORAS X 31 DIAS</t>
  </si>
  <si>
    <t>SERVICIO FARMACEUTICO</t>
  </si>
  <si>
    <t xml:space="preserve">EN LA NOCHE SE REQUIERE 12 HORAS X 31 DÍAS </t>
  </si>
  <si>
    <t>EN LA TARDE SE REQUIERE 12 HORAS X 31 DIAS</t>
  </si>
  <si>
    <t>EN LA TARDE SE REQUIERE 12 HORAS X 31 DÍAS (DISTRIBUIDOS EN 2 TURNOS DE 6 HORAS)</t>
  </si>
  <si>
    <t>CONSULTA DE NUTRICION POR EVENTO</t>
  </si>
  <si>
    <t>CONSULTA DE FONOAUDIOLOGIA</t>
  </si>
  <si>
    <t>EVENTO DE CADA ACTIVIDAD TARIFA SOAT 2018 -30%</t>
  </si>
  <si>
    <t>EVENTO DE CADA ACTIVIDAD TARIFA SOAT 2018 -20%</t>
  </si>
  <si>
    <t>EVENTO DE CADA ACTIVIDAD SOAT 2018 - 20%</t>
  </si>
  <si>
    <t>ENFERMERA SERVICIO DE CIRUGA</t>
  </si>
  <si>
    <t>EN LA MAÑANA SE REQUIEREN 12 HORAS X 31 DÍAS (DISTRIBUIDOS EN 2 TURNOS DE 6 HORAS)</t>
  </si>
  <si>
    <t xml:space="preserve">UN PROFESIONAL EN PSICOLOGÍA DE 48 HORAS </t>
  </si>
  <si>
    <t xml:space="preserve">UN PROFESIONAL EN PSICOLOGÍA Y/O TRABAJO SOCIAL DE 48 HORAS </t>
  </si>
  <si>
    <t>EN LA TARDE SE REQUIERE 30 HORAS x 21 DÍAS (LUNES A VIERNES)(DISTRIBUIDO EN 5 TURNOS DE 6 HORAS)</t>
  </si>
  <si>
    <t>EN LA TARDE SE REQUIERE 24 HORAS x 10 DÍAS (SABADOS Y DOMINGOS)(DISTRIBUIDO EN 4 TURNOS DE 6 HORAS)</t>
  </si>
  <si>
    <t>EN LA NOCHE SE REQUIERE 2   HORAS X 31 DÍAS (ADICIONALES)</t>
  </si>
  <si>
    <t>SALA RESPIRATORIA URGENCIAS</t>
  </si>
  <si>
    <t>SALA RESPIRATORIA HOSPITALIZACION</t>
  </si>
  <si>
    <t>MEDICINA INTERNA</t>
  </si>
  <si>
    <t>QUIRUGICAS</t>
  </si>
  <si>
    <t>SALA DE PARTOS</t>
  </si>
  <si>
    <t>HOSPITALIZACION OBSTETRICA</t>
  </si>
  <si>
    <t>PEDIATRIA</t>
  </si>
  <si>
    <t>EN LA SEMANA SE REQUIEREN 18 HORAS PARA MONTAJE DE PRUEBAS ESPECIALES</t>
  </si>
  <si>
    <t>HORAS DIURNAS/SEMANA</t>
  </si>
  <si>
    <t>EN LA MAÑANA SE REQUIERE  6 HORAS X 31 DIAS</t>
  </si>
  <si>
    <t>EN LA TARDE SE REQUIERE 6 HORAS X 31 DIAS</t>
  </si>
  <si>
    <t>EN LA NOCHE SE REQUIERE 12 HORAS X 31 DIAS</t>
  </si>
  <si>
    <t>EN LA MAÑANA Y TARDE SE REQUIERE EN EL SERVICIO DE CIRUGIA (MANEJO DE INTENSIFICADOR DE IMÁGENES) 6 HORAS X 31 DIAS</t>
  </si>
  <si>
    <t>EN LA MAÑANA SE REQUIEREN 6 HORAS DE APOYO A LA GESTION FARMACEUTICA</t>
  </si>
  <si>
    <t>NECESIDADES MÍNIMAS EN HORAS PARA EL DESARROLLO DE LOS PROCESOS ASISTENCIALES DE PROFESIONALES EN FISIOTERAPIA</t>
  </si>
  <si>
    <t>FISIOTERAPIA Y TERAPIA RESPIRATORIA</t>
  </si>
  <si>
    <t>ENFERMERA PREVENCION ISO Y APOYO A SEGURIDAD DEL PACIENTE</t>
  </si>
  <si>
    <t>ENFERMERA COORDINADORA PROGRAMA DE ACCESO VENOSO</t>
  </si>
  <si>
    <t>UN PROFESIONAL EN ENFERMERA DE 30 HORAS SEMANALES</t>
  </si>
  <si>
    <t>EN LA MAÑANA SE REQUIEREN 6 HORAS X 21 DÍAS ATENCION AMBULATORIA</t>
  </si>
  <si>
    <t>EN LA TARDE SE REQUIEREN 6 HORAS X 21 DÍAS ATENCION AMBULATORIA</t>
  </si>
  <si>
    <t>EN LA TARDE SE REQUIEREN  6 HORAS X 31 DÍAS (DISTRIBUIDOS EN 1 TURNOS DE 6 HORAS ATENICON INTRAHOSPITALARIA)</t>
  </si>
  <si>
    <t>EN LA MAÑANA SE REQUIEREN  6 HORAS X 31 DÍAS (DISTRIBUIDOS EN 1 TURNOS DE 6 HORAS ATENICON INTRAHOSPITALARIA)</t>
  </si>
  <si>
    <t>EN LA MAÑANA SE REQUIERE 30 HORAS x 21 DÍAS (DISTRIBUIDO EN 5 TURNOS DE 6 HORAS)</t>
  </si>
  <si>
    <t>BACTERIOLOGIA SERVICIO TRANFUSIONAL Y APOYO TERAPEUTICO</t>
  </si>
  <si>
    <t>DOS PROFESIONALES EN ENFERMERA DE 48 HORAS SEMANALES</t>
  </si>
  <si>
    <t>PSICOLOGA</t>
  </si>
  <si>
    <t>CONSULTA DE PSICOLOGIA POR EVENTO</t>
  </si>
  <si>
    <t>EN LA NOCHE SE REQUIERE  24 HORAS X 31 DÍAS (DISTRIBUIDO EN 1 TURNO DE 12 HORAS)</t>
  </si>
  <si>
    <t>EN LA MAÑANA SE REQUIERE 6 HORAS X 10 DÍAS</t>
  </si>
  <si>
    <t>EN  LA MAÑANA SE REQUIERE 6 HORAS X 10 DÍAS</t>
  </si>
  <si>
    <t>ATENCION DE TERAPIA OCUPACIONAL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</si>
</sst>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$&quot;\ * #,##0_-;\-&quot;$&quot;\ * #,##0_-;_-&quot;$&quot;\ * &quot;-&quot;_-;_-@_-"/>
    <numFmt numFmtId="164" formatCode="_(* #,##0.00_);_(* \(#,##0.00\);_(* &quot;-&quot;??_);_(@_)"/>
  </numFmts>
  <fonts count="6" x14ac:knownFonts="1">
    <font>
      <sz val="10"/>
      <name val="Arial"/>
      <family val="2"/>
    </font>
    <font>
      <sz val="10"/>
      <name val="Arial"/>
      <family val="2"/>
    </font>
    <font>
      <b/>
      <sz val="10"/>
      <name val="Century Gothic"/>
      <family val="2"/>
    </font>
    <font>
      <sz val="10"/>
      <name val="Century Gothic"/>
      <family val="2"/>
    </font>
    <font>
      <sz val="9"/>
      <name val="Century Gothic"/>
      <family val="2"/>
    </font>
    <font>
      <sz val="8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2" fontId="1" fillId="0" borderId="0" applyFont="0" applyFill="0" applyBorder="0" applyAlignment="0" applyProtection="0"/>
  </cellStyleXfs>
  <cellXfs count="137">
    <xf numFmtId="0" fontId="0" fillId="0" borderId="0" xfId="0"/>
    <xf numFmtId="0" fontId="3" fillId="0" borderId="12" xfId="0" applyFont="1" applyBorder="1" applyAlignment="1">
      <alignment horizontal="center" vertical="center"/>
    </xf>
    <xf numFmtId="3" fontId="3" fillId="3" borderId="9" xfId="1" applyNumberFormat="1" applyFont="1" applyFill="1" applyBorder="1" applyAlignment="1">
      <alignment horizontal="center" vertical="center"/>
    </xf>
    <xf numFmtId="3" fontId="3" fillId="3" borderId="12" xfId="1" applyNumberFormat="1" applyFont="1" applyFill="1" applyBorder="1" applyAlignment="1">
      <alignment vertical="center"/>
    </xf>
    <xf numFmtId="3" fontId="3" fillId="3" borderId="12" xfId="1" applyNumberFormat="1" applyFont="1" applyFill="1" applyBorder="1" applyAlignment="1">
      <alignment horizontal="center" vertical="center"/>
    </xf>
    <xf numFmtId="3" fontId="3" fillId="3" borderId="9" xfId="1" applyNumberFormat="1" applyFont="1" applyFill="1" applyBorder="1" applyAlignment="1">
      <alignment vertical="center"/>
    </xf>
    <xf numFmtId="3" fontId="3" fillId="3" borderId="10" xfId="1" applyNumberFormat="1" applyFont="1" applyFill="1" applyBorder="1" applyAlignment="1">
      <alignment horizontal="center" vertical="center"/>
    </xf>
    <xf numFmtId="3" fontId="3" fillId="0" borderId="9" xfId="1" applyNumberFormat="1" applyFont="1" applyBorder="1" applyAlignment="1">
      <alignment vertical="center"/>
    </xf>
    <xf numFmtId="3" fontId="3" fillId="3" borderId="18" xfId="1" applyNumberFormat="1" applyFont="1" applyFill="1" applyBorder="1" applyAlignment="1">
      <alignment horizontal="center" vertical="center"/>
    </xf>
    <xf numFmtId="3" fontId="3" fillId="3" borderId="31" xfId="1" applyNumberFormat="1" applyFont="1" applyFill="1" applyBorder="1" applyAlignment="1">
      <alignment horizontal="center" vertical="center"/>
    </xf>
    <xf numFmtId="3" fontId="2" fillId="4" borderId="36" xfId="1" applyNumberFormat="1" applyFont="1" applyFill="1" applyBorder="1" applyAlignment="1">
      <alignment vertical="center"/>
    </xf>
    <xf numFmtId="0" fontId="3" fillId="0" borderId="27" xfId="0" applyFont="1" applyBorder="1" applyAlignment="1">
      <alignment horizontal="left" vertical="center" wrapText="1"/>
    </xf>
    <xf numFmtId="3" fontId="3" fillId="0" borderId="13" xfId="1" applyNumberFormat="1" applyFont="1" applyBorder="1" applyAlignment="1">
      <alignment horizontal="center" vertical="center"/>
    </xf>
    <xf numFmtId="0" fontId="3" fillId="3" borderId="27" xfId="0" applyFont="1" applyFill="1" applyBorder="1" applyAlignment="1">
      <alignment horizontal="left" vertical="center" wrapText="1"/>
    </xf>
    <xf numFmtId="0" fontId="3" fillId="3" borderId="38" xfId="0" applyFont="1" applyFill="1" applyBorder="1" applyAlignment="1">
      <alignment horizontal="left" vertical="center" wrapText="1"/>
    </xf>
    <xf numFmtId="3" fontId="3" fillId="0" borderId="9" xfId="1" applyNumberFormat="1" applyFont="1" applyBorder="1" applyAlignment="1">
      <alignment horizontal="right" vertical="center"/>
    </xf>
    <xf numFmtId="3" fontId="3" fillId="0" borderId="12" xfId="1" applyNumberFormat="1" applyFont="1" applyBorder="1" applyAlignment="1">
      <alignment horizontal="right" vertical="center"/>
    </xf>
    <xf numFmtId="3" fontId="3" fillId="3" borderId="9" xfId="1" applyNumberFormat="1" applyFont="1" applyFill="1" applyBorder="1" applyAlignment="1">
      <alignment horizontal="right" vertical="center"/>
    </xf>
    <xf numFmtId="3" fontId="3" fillId="3" borderId="12" xfId="1" applyNumberFormat="1" applyFont="1" applyFill="1" applyBorder="1" applyAlignment="1">
      <alignment horizontal="right" vertical="center"/>
    </xf>
    <xf numFmtId="3" fontId="3" fillId="3" borderId="18" xfId="1" applyNumberFormat="1" applyFont="1" applyFill="1" applyBorder="1" applyAlignment="1">
      <alignment horizontal="right" vertical="center"/>
    </xf>
    <xf numFmtId="0" fontId="4" fillId="3" borderId="38" xfId="0" applyFont="1" applyFill="1" applyBorder="1" applyAlignment="1">
      <alignment horizontal="left" vertical="center" wrapText="1"/>
    </xf>
    <xf numFmtId="0" fontId="4" fillId="3" borderId="27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3" fontId="2" fillId="2" borderId="6" xfId="0" applyNumberFormat="1" applyFont="1" applyFill="1" applyBorder="1" applyAlignment="1">
      <alignment horizontal="center" vertical="center" wrapText="1"/>
    </xf>
    <xf numFmtId="3" fontId="2" fillId="2" borderId="7" xfId="0" applyNumberFormat="1" applyFont="1" applyFill="1" applyBorder="1" applyAlignment="1">
      <alignment horizontal="center" vertical="center" wrapText="1"/>
    </xf>
    <xf numFmtId="3" fontId="2" fillId="2" borderId="8" xfId="0" applyNumberFormat="1" applyFont="1" applyFill="1" applyBorder="1" applyAlignment="1">
      <alignment horizontal="center" vertical="center" wrapText="1"/>
    </xf>
    <xf numFmtId="3" fontId="3" fillId="0" borderId="12" xfId="1" applyNumberFormat="1" applyFont="1" applyBorder="1" applyAlignment="1">
      <alignment horizontal="center" vertical="center"/>
    </xf>
    <xf numFmtId="0" fontId="3" fillId="0" borderId="38" xfId="0" applyFont="1" applyBorder="1" applyAlignment="1">
      <alignment horizontal="left" vertical="center" wrapText="1"/>
    </xf>
    <xf numFmtId="3" fontId="3" fillId="0" borderId="18" xfId="1" applyNumberFormat="1" applyFont="1" applyBorder="1" applyAlignment="1">
      <alignment horizontal="center" vertical="center"/>
    </xf>
    <xf numFmtId="3" fontId="3" fillId="0" borderId="31" xfId="1" applyNumberFormat="1" applyFont="1" applyBorder="1" applyAlignment="1">
      <alignment horizontal="center" vertical="center"/>
    </xf>
    <xf numFmtId="3" fontId="3" fillId="0" borderId="18" xfId="1" applyNumberFormat="1" applyFont="1" applyBorder="1" applyAlignment="1">
      <alignment horizontal="right" vertical="center"/>
    </xf>
    <xf numFmtId="3" fontId="3" fillId="2" borderId="22" xfId="1" applyNumberFormat="1" applyFont="1" applyFill="1" applyBorder="1" applyAlignment="1">
      <alignment horizontal="center" vertical="center"/>
    </xf>
    <xf numFmtId="3" fontId="2" fillId="2" borderId="22" xfId="1" applyNumberFormat="1" applyFont="1" applyFill="1" applyBorder="1" applyAlignment="1">
      <alignment horizontal="center" vertical="center"/>
    </xf>
    <xf numFmtId="3" fontId="2" fillId="2" borderId="23" xfId="1" applyNumberFormat="1" applyFont="1" applyFill="1" applyBorder="1" applyAlignment="1">
      <alignment horizontal="center" vertical="center"/>
    </xf>
    <xf numFmtId="3" fontId="2" fillId="2" borderId="8" xfId="1" applyNumberFormat="1" applyFont="1" applyFill="1" applyBorder="1" applyAlignment="1">
      <alignment horizontal="center" vertical="center"/>
    </xf>
    <xf numFmtId="3" fontId="2" fillId="2" borderId="8" xfId="1" applyNumberFormat="1" applyFont="1" applyFill="1" applyBorder="1" applyAlignment="1">
      <alignment horizontal="right" vertical="center"/>
    </xf>
    <xf numFmtId="0" fontId="3" fillId="3" borderId="0" xfId="0" applyFont="1" applyFill="1" applyBorder="1" applyAlignment="1">
      <alignment horizontal="center" vertical="center"/>
    </xf>
    <xf numFmtId="3" fontId="3" fillId="3" borderId="0" xfId="1" applyNumberFormat="1" applyFont="1" applyFill="1" applyBorder="1" applyAlignment="1">
      <alignment horizontal="center" vertical="center"/>
    </xf>
    <xf numFmtId="3" fontId="2" fillId="3" borderId="0" xfId="1" applyNumberFormat="1" applyFont="1" applyFill="1" applyBorder="1" applyAlignment="1">
      <alignment horizontal="center" vertical="center"/>
    </xf>
    <xf numFmtId="3" fontId="2" fillId="3" borderId="0" xfId="1" applyNumberFormat="1" applyFont="1" applyFill="1" applyBorder="1" applyAlignment="1">
      <alignment horizontal="right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4" fillId="3" borderId="42" xfId="0" applyFont="1" applyFill="1" applyBorder="1" applyAlignment="1">
      <alignment vertical="center" wrapText="1"/>
    </xf>
    <xf numFmtId="3" fontId="3" fillId="0" borderId="12" xfId="1" applyNumberFormat="1" applyFont="1" applyBorder="1" applyAlignment="1">
      <alignment vertical="center"/>
    </xf>
    <xf numFmtId="0" fontId="3" fillId="3" borderId="42" xfId="0" applyFont="1" applyFill="1" applyBorder="1" applyAlignment="1">
      <alignment vertical="center" wrapText="1"/>
    </xf>
    <xf numFmtId="0" fontId="3" fillId="0" borderId="13" xfId="0" applyFont="1" applyBorder="1" applyAlignment="1">
      <alignment horizontal="center" vertical="center"/>
    </xf>
    <xf numFmtId="0" fontId="3" fillId="3" borderId="27" xfId="0" applyFont="1" applyFill="1" applyBorder="1" applyAlignment="1">
      <alignment vertical="center" wrapText="1"/>
    </xf>
    <xf numFmtId="3" fontId="3" fillId="3" borderId="13" xfId="1" applyNumberFormat="1" applyFont="1" applyFill="1" applyBorder="1" applyAlignment="1">
      <alignment horizontal="center" vertical="center"/>
    </xf>
    <xf numFmtId="3" fontId="2" fillId="2" borderId="19" xfId="1" applyNumberFormat="1" applyFont="1" applyFill="1" applyBorder="1" applyAlignment="1">
      <alignment horizontal="center" vertical="center"/>
    </xf>
    <xf numFmtId="3" fontId="2" fillId="2" borderId="22" xfId="1" applyNumberFormat="1" applyFont="1" applyFill="1" applyBorder="1" applyAlignment="1">
      <alignment vertical="center"/>
    </xf>
    <xf numFmtId="3" fontId="2" fillId="2" borderId="24" xfId="1" applyNumberFormat="1" applyFont="1" applyFill="1" applyBorder="1" applyAlignment="1">
      <alignment vertical="center"/>
    </xf>
    <xf numFmtId="3" fontId="2" fillId="3" borderId="0" xfId="1" applyNumberFormat="1" applyFont="1" applyFill="1" applyBorder="1" applyAlignment="1">
      <alignment vertical="center"/>
    </xf>
    <xf numFmtId="0" fontId="2" fillId="2" borderId="32" xfId="0" applyFont="1" applyFill="1" applyBorder="1" applyAlignment="1">
      <alignment horizontal="center" vertical="center"/>
    </xf>
    <xf numFmtId="3" fontId="2" fillId="2" borderId="22" xfId="0" applyNumberFormat="1" applyFont="1" applyFill="1" applyBorder="1" applyAlignment="1">
      <alignment horizontal="center" vertical="center" wrapText="1"/>
    </xf>
    <xf numFmtId="3" fontId="2" fillId="2" borderId="23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3" fontId="2" fillId="2" borderId="8" xfId="0" applyNumberFormat="1" applyFont="1" applyFill="1" applyBorder="1" applyAlignment="1">
      <alignment vertical="center"/>
    </xf>
    <xf numFmtId="42" fontId="3" fillId="0" borderId="0" xfId="2" applyFont="1" applyAlignment="1">
      <alignment horizontal="center" vertical="center"/>
    </xf>
    <xf numFmtId="42" fontId="3" fillId="0" borderId="0" xfId="0" applyNumberFormat="1" applyFont="1" applyAlignment="1">
      <alignment horizontal="center" vertical="center"/>
    </xf>
    <xf numFmtId="3" fontId="3" fillId="3" borderId="46" xfId="1" applyNumberFormat="1" applyFont="1" applyFill="1" applyBorder="1" applyAlignment="1">
      <alignment horizontal="center" vertical="center"/>
    </xf>
    <xf numFmtId="3" fontId="3" fillId="3" borderId="47" xfId="1" applyNumberFormat="1" applyFont="1" applyFill="1" applyBorder="1" applyAlignment="1">
      <alignment horizontal="center" vertical="center"/>
    </xf>
    <xf numFmtId="3" fontId="3" fillId="3" borderId="46" xfId="1" applyNumberFormat="1" applyFont="1" applyFill="1" applyBorder="1" applyAlignment="1">
      <alignment horizontal="right" vertical="center"/>
    </xf>
    <xf numFmtId="0" fontId="3" fillId="0" borderId="9" xfId="0" applyFont="1" applyBorder="1" applyAlignment="1">
      <alignment horizontal="center" vertical="center"/>
    </xf>
    <xf numFmtId="0" fontId="3" fillId="3" borderId="45" xfId="0" applyFont="1" applyFill="1" applyBorder="1" applyAlignment="1">
      <alignment horizontal="left" vertical="center" wrapText="1"/>
    </xf>
    <xf numFmtId="3" fontId="3" fillId="0" borderId="18" xfId="1" applyNumberFormat="1" applyFont="1" applyBorder="1" applyAlignment="1">
      <alignment vertical="center"/>
    </xf>
    <xf numFmtId="3" fontId="3" fillId="3" borderId="18" xfId="1" applyNumberFormat="1" applyFont="1" applyFill="1" applyBorder="1" applyAlignment="1">
      <alignment vertical="center"/>
    </xf>
    <xf numFmtId="3" fontId="3" fillId="0" borderId="46" xfId="1" applyNumberFormat="1" applyFont="1" applyBorder="1" applyAlignment="1">
      <alignment vertical="center"/>
    </xf>
    <xf numFmtId="3" fontId="3" fillId="3" borderId="46" xfId="1" applyNumberFormat="1" applyFont="1" applyFill="1" applyBorder="1" applyAlignment="1">
      <alignment vertical="center"/>
    </xf>
    <xf numFmtId="0" fontId="2" fillId="2" borderId="32" xfId="0" applyFont="1" applyFill="1" applyBorder="1" applyAlignment="1">
      <alignment horizontal="center" vertical="center"/>
    </xf>
    <xf numFmtId="3" fontId="3" fillId="3" borderId="9" xfId="0" applyNumberFormat="1" applyFont="1" applyFill="1" applyBorder="1" applyAlignment="1">
      <alignment horizontal="right" vertical="center" wrapText="1"/>
    </xf>
    <xf numFmtId="3" fontId="2" fillId="3" borderId="9" xfId="0" applyNumberFormat="1" applyFont="1" applyFill="1" applyBorder="1" applyAlignment="1">
      <alignment horizontal="center" vertical="center" wrapText="1"/>
    </xf>
    <xf numFmtId="3" fontId="3" fillId="3" borderId="9" xfId="0" applyNumberFormat="1" applyFont="1" applyFill="1" applyBorder="1" applyAlignment="1">
      <alignment horizontal="center" vertical="center" wrapText="1"/>
    </xf>
    <xf numFmtId="0" fontId="5" fillId="3" borderId="42" xfId="0" applyFont="1" applyFill="1" applyBorder="1" applyAlignment="1">
      <alignment horizontal="left" vertical="center" wrapText="1"/>
    </xf>
    <xf numFmtId="0" fontId="5" fillId="3" borderId="38" xfId="0" applyFont="1" applyFill="1" applyBorder="1" applyAlignment="1">
      <alignment horizontal="left" vertical="center" wrapText="1"/>
    </xf>
    <xf numFmtId="0" fontId="5" fillId="3" borderId="27" xfId="0" applyFont="1" applyFill="1" applyBorder="1" applyAlignment="1">
      <alignment horizontal="left" vertical="center" wrapText="1"/>
    </xf>
    <xf numFmtId="0" fontId="2" fillId="2" borderId="48" xfId="0" applyFont="1" applyFill="1" applyBorder="1" applyAlignment="1">
      <alignment horizontal="center" vertical="center"/>
    </xf>
    <xf numFmtId="0" fontId="2" fillId="2" borderId="49" xfId="0" applyFont="1" applyFill="1" applyBorder="1" applyAlignment="1">
      <alignment horizontal="center" vertical="center"/>
    </xf>
    <xf numFmtId="0" fontId="2" fillId="2" borderId="5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4" fillId="3" borderId="12" xfId="0" applyFont="1" applyFill="1" applyBorder="1" applyAlignment="1">
      <alignment horizontal="left" vertical="center" wrapText="1"/>
    </xf>
    <xf numFmtId="0" fontId="2" fillId="3" borderId="34" xfId="0" applyFont="1" applyFill="1" applyBorder="1" applyAlignment="1">
      <alignment horizontal="left" vertical="center" wrapText="1"/>
    </xf>
    <xf numFmtId="0" fontId="2" fillId="3" borderId="35" xfId="0" applyFont="1" applyFill="1" applyBorder="1" applyAlignment="1">
      <alignment horizontal="left" vertical="center" wrapText="1"/>
    </xf>
    <xf numFmtId="0" fontId="3" fillId="3" borderId="12" xfId="0" applyFont="1" applyFill="1" applyBorder="1" applyAlignment="1">
      <alignment horizontal="left" vertical="center" wrapText="1"/>
    </xf>
    <xf numFmtId="0" fontId="2" fillId="3" borderId="30" xfId="0" applyFont="1" applyFill="1" applyBorder="1" applyAlignment="1">
      <alignment horizontal="left" vertical="center" wrapText="1"/>
    </xf>
    <xf numFmtId="0" fontId="2" fillId="3" borderId="13" xfId="0" applyFont="1" applyFill="1" applyBorder="1" applyAlignment="1">
      <alignment horizontal="left" vertical="center" wrapText="1"/>
    </xf>
    <xf numFmtId="3" fontId="2" fillId="4" borderId="33" xfId="1" applyNumberFormat="1" applyFont="1" applyFill="1" applyBorder="1" applyAlignment="1">
      <alignment horizontal="right" vertical="center"/>
    </xf>
    <xf numFmtId="3" fontId="2" fillId="4" borderId="17" xfId="1" applyNumberFormat="1" applyFont="1" applyFill="1" applyBorder="1" applyAlignment="1">
      <alignment horizontal="right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2" fillId="3" borderId="27" xfId="0" applyFont="1" applyFill="1" applyBorder="1" applyAlignment="1">
      <alignment horizontal="left" vertical="center" wrapText="1"/>
    </xf>
    <xf numFmtId="0" fontId="2" fillId="3" borderId="39" xfId="0" applyFont="1" applyFill="1" applyBorder="1" applyAlignment="1">
      <alignment horizontal="center" vertical="center"/>
    </xf>
    <xf numFmtId="0" fontId="2" fillId="3" borderId="40" xfId="0" applyFont="1" applyFill="1" applyBorder="1" applyAlignment="1">
      <alignment horizontal="center" vertical="center"/>
    </xf>
    <xf numFmtId="0" fontId="2" fillId="3" borderId="41" xfId="0" applyFont="1" applyFill="1" applyBorder="1" applyAlignment="1">
      <alignment horizontal="center" vertical="center"/>
    </xf>
    <xf numFmtId="3" fontId="2" fillId="4" borderId="16" xfId="1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/>
    </xf>
    <xf numFmtId="3" fontId="2" fillId="4" borderId="11" xfId="1" applyNumberFormat="1" applyFont="1" applyFill="1" applyBorder="1" applyAlignment="1">
      <alignment horizontal="right" vertical="center"/>
    </xf>
    <xf numFmtId="3" fontId="2" fillId="4" borderId="14" xfId="1" applyNumberFormat="1" applyFont="1" applyFill="1" applyBorder="1" applyAlignment="1">
      <alignment horizontal="right" vertical="center"/>
    </xf>
    <xf numFmtId="3" fontId="2" fillId="4" borderId="15" xfId="1" applyNumberFormat="1" applyFont="1" applyFill="1" applyBorder="1" applyAlignment="1">
      <alignment horizontal="right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28" xfId="0" applyFont="1" applyFill="1" applyBorder="1" applyAlignment="1">
      <alignment horizontal="center" vertical="center"/>
    </xf>
    <xf numFmtId="0" fontId="2" fillId="3" borderId="29" xfId="0" applyFont="1" applyFill="1" applyBorder="1" applyAlignment="1">
      <alignment horizontal="center" vertical="center"/>
    </xf>
    <xf numFmtId="0" fontId="2" fillId="3" borderId="29" xfId="0" applyFont="1" applyFill="1" applyBorder="1" applyAlignment="1">
      <alignment horizontal="center" vertical="center" wrapText="1"/>
    </xf>
    <xf numFmtId="0" fontId="2" fillId="3" borderId="39" xfId="0" applyFont="1" applyFill="1" applyBorder="1" applyAlignment="1">
      <alignment horizontal="center" vertical="center" wrapText="1"/>
    </xf>
    <xf numFmtId="0" fontId="2" fillId="3" borderId="40" xfId="0" applyFont="1" applyFill="1" applyBorder="1" applyAlignment="1">
      <alignment horizontal="center" vertical="center" wrapText="1"/>
    </xf>
    <xf numFmtId="0" fontId="2" fillId="3" borderId="41" xfId="0" applyFont="1" applyFill="1" applyBorder="1" applyAlignment="1">
      <alignment horizontal="center" vertical="center" wrapText="1"/>
    </xf>
    <xf numFmtId="0" fontId="2" fillId="3" borderId="51" xfId="0" applyFont="1" applyFill="1" applyBorder="1" applyAlignment="1">
      <alignment horizontal="center" vertical="center" wrapText="1"/>
    </xf>
    <xf numFmtId="3" fontId="2" fillId="4" borderId="9" xfId="1" applyNumberFormat="1" applyFont="1" applyFill="1" applyBorder="1" applyAlignment="1">
      <alignment horizontal="center" vertical="center"/>
    </xf>
    <xf numFmtId="3" fontId="2" fillId="4" borderId="12" xfId="1" applyNumberFormat="1" applyFont="1" applyFill="1" applyBorder="1" applyAlignment="1">
      <alignment horizontal="center" vertical="center"/>
    </xf>
    <xf numFmtId="3" fontId="2" fillId="4" borderId="18" xfId="1" applyNumberFormat="1" applyFont="1" applyFill="1" applyBorder="1" applyAlignment="1">
      <alignment horizontal="center" vertical="center"/>
    </xf>
    <xf numFmtId="3" fontId="2" fillId="4" borderId="33" xfId="1" applyNumberFormat="1" applyFont="1" applyFill="1" applyBorder="1" applyAlignment="1">
      <alignment horizontal="center" vertical="center"/>
    </xf>
    <xf numFmtId="3" fontId="2" fillId="4" borderId="17" xfId="1" applyNumberFormat="1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left" vertical="center" wrapText="1"/>
    </xf>
    <xf numFmtId="0" fontId="2" fillId="3" borderId="44" xfId="0" applyFont="1" applyFill="1" applyBorder="1" applyAlignment="1">
      <alignment horizontal="left" vertical="center" wrapText="1"/>
    </xf>
    <xf numFmtId="0" fontId="2" fillId="3" borderId="10" xfId="0" applyFont="1" applyFill="1" applyBorder="1" applyAlignment="1">
      <alignment horizontal="left" vertical="center" wrapText="1"/>
    </xf>
  </cellXfs>
  <cellStyles count="3">
    <cellStyle name="Millares" xfId="1" builtinId="3"/>
    <cellStyle name="Moneda [0]" xfId="2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B1:WYH94"/>
  <sheetViews>
    <sheetView tabSelected="1" workbookViewId="0">
      <selection activeCell="J72" sqref="J72:J86"/>
    </sheetView>
  </sheetViews>
  <sheetFormatPr baseColWidth="10" defaultColWidth="57.140625" defaultRowHeight="13.5" x14ac:dyDescent="0.2"/>
  <cols>
    <col min="1" max="1" width="5.28515625" style="22" customWidth="1"/>
    <col min="2" max="2" width="17.28515625" style="22" customWidth="1"/>
    <col min="3" max="3" width="27.7109375" style="22" customWidth="1"/>
    <col min="4" max="4" width="15" style="23" customWidth="1"/>
    <col min="5" max="5" width="14.140625" style="23" customWidth="1"/>
    <col min="6" max="6" width="11" style="23" customWidth="1"/>
    <col min="7" max="7" width="15" style="23" customWidth="1"/>
    <col min="8" max="8" width="10.42578125" style="23" customWidth="1"/>
    <col min="9" max="9" width="12.7109375" style="23" customWidth="1"/>
    <col min="10" max="10" width="14.7109375" style="23" customWidth="1"/>
    <col min="11" max="16384" width="57.140625" style="22"/>
  </cols>
  <sheetData>
    <row r="1" spans="2:16206" ht="13.5" customHeight="1" thickBot="1" x14ac:dyDescent="0.25"/>
    <row r="2" spans="2:16206" s="24" customFormat="1" ht="21.75" customHeight="1" x14ac:dyDescent="0.2">
      <c r="B2" s="108" t="s">
        <v>0</v>
      </c>
      <c r="C2" s="109"/>
      <c r="D2" s="109"/>
      <c r="E2" s="109"/>
      <c r="F2" s="109"/>
      <c r="G2" s="109"/>
      <c r="H2" s="109"/>
      <c r="I2" s="110"/>
      <c r="J2" s="111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</row>
    <row r="3" spans="2:16206" ht="24" customHeight="1" thickBot="1" x14ac:dyDescent="0.25">
      <c r="B3" s="112" t="s">
        <v>13</v>
      </c>
      <c r="C3" s="113"/>
      <c r="D3" s="113"/>
      <c r="E3" s="113"/>
      <c r="F3" s="113"/>
      <c r="G3" s="113"/>
      <c r="H3" s="113"/>
      <c r="I3" s="114"/>
      <c r="J3" s="115"/>
    </row>
    <row r="4" spans="2:16206" ht="26.25" thickBot="1" x14ac:dyDescent="0.25">
      <c r="B4" s="26" t="s">
        <v>1</v>
      </c>
      <c r="C4" s="27" t="s">
        <v>2</v>
      </c>
      <c r="D4" s="28" t="s">
        <v>3</v>
      </c>
      <c r="E4" s="28" t="s">
        <v>4</v>
      </c>
      <c r="F4" s="28" t="s">
        <v>5</v>
      </c>
      <c r="G4" s="28" t="s">
        <v>6</v>
      </c>
      <c r="H4" s="29" t="s">
        <v>7</v>
      </c>
      <c r="I4" s="30" t="s">
        <v>8</v>
      </c>
      <c r="J4" s="30" t="s">
        <v>9</v>
      </c>
    </row>
    <row r="5" spans="2:16206" ht="28.5" customHeight="1" x14ac:dyDescent="0.2">
      <c r="B5" s="116" t="s">
        <v>58</v>
      </c>
      <c r="C5" s="11" t="s">
        <v>86</v>
      </c>
      <c r="D5" s="7"/>
      <c r="E5" s="3"/>
      <c r="F5" s="4">
        <v>186</v>
      </c>
      <c r="G5" s="4"/>
      <c r="H5" s="12">
        <f t="shared" ref="H5:H22" si="0">F5+G5</f>
        <v>186</v>
      </c>
      <c r="I5" s="15">
        <f>H5*D5</f>
        <v>0</v>
      </c>
      <c r="J5" s="118">
        <f>I5+I6+I7</f>
        <v>0</v>
      </c>
    </row>
    <row r="6" spans="2:16206" ht="27.75" customHeight="1" x14ac:dyDescent="0.2">
      <c r="B6" s="117"/>
      <c r="C6" s="11" t="s">
        <v>15</v>
      </c>
      <c r="D6" s="7"/>
      <c r="E6" s="5"/>
      <c r="F6" s="4">
        <v>186</v>
      </c>
      <c r="G6" s="4"/>
      <c r="H6" s="12">
        <f>F6</f>
        <v>186</v>
      </c>
      <c r="I6" s="15">
        <f>D6*F6</f>
        <v>0</v>
      </c>
      <c r="J6" s="119"/>
    </row>
    <row r="7" spans="2:16206" ht="29.25" customHeight="1" thickBot="1" x14ac:dyDescent="0.25">
      <c r="B7" s="117"/>
      <c r="C7" s="13" t="s">
        <v>16</v>
      </c>
      <c r="D7" s="7"/>
      <c r="E7" s="7"/>
      <c r="F7" s="4"/>
      <c r="G7" s="4">
        <v>372</v>
      </c>
      <c r="H7" s="12">
        <f t="shared" si="0"/>
        <v>372</v>
      </c>
      <c r="I7" s="16">
        <f>E7*G7</f>
        <v>0</v>
      </c>
      <c r="J7" s="120"/>
    </row>
    <row r="8" spans="2:16206" ht="28.5" customHeight="1" x14ac:dyDescent="0.2">
      <c r="B8" s="116" t="s">
        <v>59</v>
      </c>
      <c r="C8" s="11" t="s">
        <v>14</v>
      </c>
      <c r="D8" s="7"/>
      <c r="E8" s="3"/>
      <c r="F8" s="4">
        <v>186</v>
      </c>
      <c r="G8" s="4"/>
      <c r="H8" s="12">
        <f t="shared" ref="H8" si="1">F8+G8</f>
        <v>186</v>
      </c>
      <c r="I8" s="15">
        <f>H8*D8</f>
        <v>0</v>
      </c>
      <c r="J8" s="118">
        <f>I8+I9+I10</f>
        <v>0</v>
      </c>
    </row>
    <row r="9" spans="2:16206" ht="27.75" customHeight="1" x14ac:dyDescent="0.2">
      <c r="B9" s="117"/>
      <c r="C9" s="11" t="s">
        <v>15</v>
      </c>
      <c r="D9" s="7"/>
      <c r="E9" s="5"/>
      <c r="F9" s="4">
        <v>186</v>
      </c>
      <c r="G9" s="4"/>
      <c r="H9" s="12">
        <f>F9</f>
        <v>186</v>
      </c>
      <c r="I9" s="15">
        <f>D9*F9</f>
        <v>0</v>
      </c>
      <c r="J9" s="119"/>
    </row>
    <row r="10" spans="2:16206" ht="29.25" customHeight="1" thickBot="1" x14ac:dyDescent="0.25">
      <c r="B10" s="117"/>
      <c r="C10" s="13" t="s">
        <v>16</v>
      </c>
      <c r="D10" s="7"/>
      <c r="E10" s="7"/>
      <c r="F10" s="4"/>
      <c r="G10" s="4">
        <v>372</v>
      </c>
      <c r="H10" s="12">
        <f t="shared" ref="H10" si="2">F10+G10</f>
        <v>372</v>
      </c>
      <c r="I10" s="16">
        <f>E10*G10</f>
        <v>0</v>
      </c>
      <c r="J10" s="120"/>
    </row>
    <row r="11" spans="2:16206" ht="27" customHeight="1" x14ac:dyDescent="0.2">
      <c r="B11" s="121" t="s">
        <v>11</v>
      </c>
      <c r="C11" s="11" t="s">
        <v>17</v>
      </c>
      <c r="D11" s="7"/>
      <c r="E11" s="3"/>
      <c r="F11" s="31">
        <v>372</v>
      </c>
      <c r="G11" s="31"/>
      <c r="H11" s="12">
        <f t="shared" si="0"/>
        <v>372</v>
      </c>
      <c r="I11" s="16">
        <f>D11*H11</f>
        <v>0</v>
      </c>
      <c r="J11" s="107">
        <f>I11+I12+I13</f>
        <v>0</v>
      </c>
    </row>
    <row r="12" spans="2:16206" ht="26.25" customHeight="1" x14ac:dyDescent="0.2">
      <c r="B12" s="122"/>
      <c r="C12" s="13" t="s">
        <v>18</v>
      </c>
      <c r="D12" s="7"/>
      <c r="E12" s="3"/>
      <c r="F12" s="31">
        <v>372</v>
      </c>
      <c r="G12" s="31"/>
      <c r="H12" s="12">
        <f t="shared" si="0"/>
        <v>372</v>
      </c>
      <c r="I12" s="16">
        <f>D12*H12</f>
        <v>0</v>
      </c>
      <c r="J12" s="97"/>
    </row>
    <row r="13" spans="2:16206" ht="27.75" customHeight="1" thickBot="1" x14ac:dyDescent="0.25">
      <c r="B13" s="123"/>
      <c r="C13" s="11" t="s">
        <v>16</v>
      </c>
      <c r="D13" s="7"/>
      <c r="E13" s="7"/>
      <c r="F13" s="31"/>
      <c r="G13" s="31">
        <v>744</v>
      </c>
      <c r="H13" s="12">
        <f t="shared" si="0"/>
        <v>744</v>
      </c>
      <c r="I13" s="16">
        <f>E13*H13</f>
        <v>0</v>
      </c>
      <c r="J13" s="97"/>
    </row>
    <row r="14" spans="2:16206" ht="27" customHeight="1" x14ac:dyDescent="0.2">
      <c r="B14" s="116" t="s">
        <v>56</v>
      </c>
      <c r="C14" s="11" t="s">
        <v>19</v>
      </c>
      <c r="D14" s="7"/>
      <c r="E14" s="3"/>
      <c r="F14" s="31">
        <v>186</v>
      </c>
      <c r="G14" s="31"/>
      <c r="H14" s="12">
        <f t="shared" ref="H14:H16" si="3">F14+G14</f>
        <v>186</v>
      </c>
      <c r="I14" s="16">
        <f>D14*H14</f>
        <v>0</v>
      </c>
      <c r="J14" s="107">
        <f>I14+I15+I16</f>
        <v>0</v>
      </c>
    </row>
    <row r="15" spans="2:16206" ht="26.25" customHeight="1" x14ac:dyDescent="0.2">
      <c r="B15" s="117"/>
      <c r="C15" s="13" t="s">
        <v>20</v>
      </c>
      <c r="D15" s="7"/>
      <c r="E15" s="3"/>
      <c r="F15" s="31">
        <v>186</v>
      </c>
      <c r="G15" s="31"/>
      <c r="H15" s="12">
        <f t="shared" si="3"/>
        <v>186</v>
      </c>
      <c r="I15" s="16">
        <f>D15*H15</f>
        <v>0</v>
      </c>
      <c r="J15" s="97"/>
    </row>
    <row r="16" spans="2:16206" ht="27.75" customHeight="1" thickBot="1" x14ac:dyDescent="0.25">
      <c r="B16" s="124"/>
      <c r="C16" s="11" t="s">
        <v>10</v>
      </c>
      <c r="D16" s="7"/>
      <c r="E16" s="7"/>
      <c r="F16" s="31"/>
      <c r="G16" s="31">
        <v>372</v>
      </c>
      <c r="H16" s="12">
        <f t="shared" si="3"/>
        <v>372</v>
      </c>
      <c r="I16" s="16">
        <f>E16*H16</f>
        <v>0</v>
      </c>
      <c r="J16" s="97"/>
    </row>
    <row r="17" spans="2:10" ht="27" customHeight="1" x14ac:dyDescent="0.2">
      <c r="B17" s="116" t="s">
        <v>57</v>
      </c>
      <c r="C17" s="11" t="s">
        <v>19</v>
      </c>
      <c r="D17" s="7"/>
      <c r="E17" s="3"/>
      <c r="F17" s="31">
        <v>186</v>
      </c>
      <c r="G17" s="31"/>
      <c r="H17" s="12">
        <f t="shared" ref="H17:H19" si="4">F17+G17</f>
        <v>186</v>
      </c>
      <c r="I17" s="16">
        <f>D17*H17</f>
        <v>0</v>
      </c>
      <c r="J17" s="107">
        <f>I17+I18+I19</f>
        <v>0</v>
      </c>
    </row>
    <row r="18" spans="2:10" ht="26.25" customHeight="1" x14ac:dyDescent="0.2">
      <c r="B18" s="117"/>
      <c r="C18" s="13" t="s">
        <v>20</v>
      </c>
      <c r="D18" s="7"/>
      <c r="E18" s="3"/>
      <c r="F18" s="31">
        <v>186</v>
      </c>
      <c r="G18" s="31"/>
      <c r="H18" s="12">
        <f t="shared" si="4"/>
        <v>186</v>
      </c>
      <c r="I18" s="16">
        <f>D18*H18</f>
        <v>0</v>
      </c>
      <c r="J18" s="97"/>
    </row>
    <row r="19" spans="2:10" ht="27.75" customHeight="1" thickBot="1" x14ac:dyDescent="0.25">
      <c r="B19" s="124"/>
      <c r="C19" s="11" t="s">
        <v>10</v>
      </c>
      <c r="D19" s="7"/>
      <c r="E19" s="7"/>
      <c r="F19" s="31"/>
      <c r="G19" s="31">
        <v>372</v>
      </c>
      <c r="H19" s="12">
        <f t="shared" si="4"/>
        <v>372</v>
      </c>
      <c r="I19" s="16">
        <f>E19*H19</f>
        <v>0</v>
      </c>
      <c r="J19" s="97"/>
    </row>
    <row r="20" spans="2:10" ht="28.5" customHeight="1" x14ac:dyDescent="0.2">
      <c r="B20" s="104" t="s">
        <v>60</v>
      </c>
      <c r="C20" s="11" t="s">
        <v>19</v>
      </c>
      <c r="D20" s="7"/>
      <c r="E20" s="3"/>
      <c r="F20" s="31">
        <v>186</v>
      </c>
      <c r="G20" s="31"/>
      <c r="H20" s="12">
        <f t="shared" si="0"/>
        <v>186</v>
      </c>
      <c r="I20" s="16">
        <f>D20*H20</f>
        <v>0</v>
      </c>
      <c r="J20" s="107">
        <f>I20+I21+I22</f>
        <v>0</v>
      </c>
    </row>
    <row r="21" spans="2:10" ht="27.75" customHeight="1" x14ac:dyDescent="0.2">
      <c r="B21" s="105"/>
      <c r="C21" s="13" t="s">
        <v>20</v>
      </c>
      <c r="D21" s="7"/>
      <c r="E21" s="3"/>
      <c r="F21" s="31">
        <v>186</v>
      </c>
      <c r="G21" s="31"/>
      <c r="H21" s="12">
        <f t="shared" si="0"/>
        <v>186</v>
      </c>
      <c r="I21" s="16">
        <f>D21*H21</f>
        <v>0</v>
      </c>
      <c r="J21" s="97"/>
    </row>
    <row r="22" spans="2:10" ht="30.75" customHeight="1" thickBot="1" x14ac:dyDescent="0.25">
      <c r="B22" s="106"/>
      <c r="C22" s="32" t="s">
        <v>10</v>
      </c>
      <c r="D22" s="7"/>
      <c r="E22" s="7"/>
      <c r="F22" s="33"/>
      <c r="G22" s="33">
        <v>372</v>
      </c>
      <c r="H22" s="34">
        <f t="shared" si="0"/>
        <v>372</v>
      </c>
      <c r="I22" s="35">
        <f>E22*H22</f>
        <v>0</v>
      </c>
      <c r="J22" s="97"/>
    </row>
    <row r="23" spans="2:10" ht="28.5" customHeight="1" x14ac:dyDescent="0.2">
      <c r="B23" s="125" t="s">
        <v>61</v>
      </c>
      <c r="C23" s="11" t="s">
        <v>19</v>
      </c>
      <c r="D23" s="7"/>
      <c r="E23" s="3"/>
      <c r="F23" s="31">
        <v>186</v>
      </c>
      <c r="G23" s="31"/>
      <c r="H23" s="12">
        <f t="shared" ref="H23:H25" si="5">F23+G23</f>
        <v>186</v>
      </c>
      <c r="I23" s="16">
        <f>D23*H23</f>
        <v>0</v>
      </c>
      <c r="J23" s="107">
        <f>I23+I24+I25</f>
        <v>0</v>
      </c>
    </row>
    <row r="24" spans="2:10" ht="27.75" customHeight="1" x14ac:dyDescent="0.2">
      <c r="B24" s="126"/>
      <c r="C24" s="13" t="s">
        <v>20</v>
      </c>
      <c r="D24" s="7"/>
      <c r="E24" s="3"/>
      <c r="F24" s="31">
        <v>186</v>
      </c>
      <c r="G24" s="31"/>
      <c r="H24" s="12">
        <f t="shared" si="5"/>
        <v>186</v>
      </c>
      <c r="I24" s="16">
        <f>D24*H24</f>
        <v>0</v>
      </c>
      <c r="J24" s="97"/>
    </row>
    <row r="25" spans="2:10" ht="30.75" customHeight="1" thickBot="1" x14ac:dyDescent="0.25">
      <c r="B25" s="127"/>
      <c r="C25" s="32" t="s">
        <v>10</v>
      </c>
      <c r="D25" s="7"/>
      <c r="E25" s="7"/>
      <c r="F25" s="33"/>
      <c r="G25" s="33">
        <v>372</v>
      </c>
      <c r="H25" s="34">
        <f t="shared" si="5"/>
        <v>372</v>
      </c>
      <c r="I25" s="35">
        <f>E25*H25</f>
        <v>0</v>
      </c>
      <c r="J25" s="97"/>
    </row>
    <row r="26" spans="2:10" ht="28.5" customHeight="1" x14ac:dyDescent="0.2">
      <c r="B26" s="125" t="s">
        <v>62</v>
      </c>
      <c r="C26" s="11" t="s">
        <v>85</v>
      </c>
      <c r="D26" s="7"/>
      <c r="E26" s="3"/>
      <c r="F26" s="31">
        <v>60</v>
      </c>
      <c r="G26" s="31"/>
      <c r="H26" s="12">
        <f t="shared" ref="H26:H28" si="6">F26+G26</f>
        <v>60</v>
      </c>
      <c r="I26" s="16">
        <f>H26*D26</f>
        <v>0</v>
      </c>
      <c r="J26" s="107">
        <f>I26+I27+I28</f>
        <v>0</v>
      </c>
    </row>
    <row r="27" spans="2:10" ht="27.75" customHeight="1" x14ac:dyDescent="0.2">
      <c r="B27" s="126"/>
      <c r="C27" s="13" t="s">
        <v>20</v>
      </c>
      <c r="D27" s="7"/>
      <c r="E27" s="3"/>
      <c r="F27" s="31">
        <v>186</v>
      </c>
      <c r="G27" s="31"/>
      <c r="H27" s="12">
        <f t="shared" si="6"/>
        <v>186</v>
      </c>
      <c r="I27" s="16">
        <f>D27*H27</f>
        <v>0</v>
      </c>
      <c r="J27" s="97"/>
    </row>
    <row r="28" spans="2:10" ht="30.75" customHeight="1" thickBot="1" x14ac:dyDescent="0.25">
      <c r="B28" s="127"/>
      <c r="C28" s="32" t="s">
        <v>10</v>
      </c>
      <c r="D28" s="7"/>
      <c r="E28" s="7"/>
      <c r="F28" s="33"/>
      <c r="G28" s="33">
        <v>372</v>
      </c>
      <c r="H28" s="34">
        <f t="shared" si="6"/>
        <v>372</v>
      </c>
      <c r="I28" s="35">
        <f>G28*E28</f>
        <v>0</v>
      </c>
      <c r="J28" s="97"/>
    </row>
    <row r="29" spans="2:10" ht="14.25" thickBot="1" x14ac:dyDescent="0.25">
      <c r="B29" s="83" t="s">
        <v>12</v>
      </c>
      <c r="C29" s="98"/>
      <c r="D29" s="36"/>
      <c r="E29" s="36"/>
      <c r="F29" s="37">
        <f>F5+F6+F8+F9+F11+F12+F14+F15+F17+F18+F20+F21+F23+F24+F26+F27</f>
        <v>3222</v>
      </c>
      <c r="G29" s="38">
        <f>G7+G10+G13+G16+G19+G22+G25+G28</f>
        <v>3348</v>
      </c>
      <c r="H29" s="39">
        <f>H5+H6+H7+H8+H9+H10+H11+H12+H13+H14+H15+H16+H17+H18+H19+H20+H21+H22+H23+H24+H25+H26+H27+H28</f>
        <v>6570</v>
      </c>
      <c r="I29" s="39"/>
      <c r="J29" s="40">
        <f>J5+J8+J11+J14+J17+J20+J23+J26</f>
        <v>0</v>
      </c>
    </row>
    <row r="30" spans="2:10" s="41" customFormat="1" ht="8.25" customHeight="1" thickBot="1" x14ac:dyDescent="0.25">
      <c r="B30" s="25"/>
      <c r="C30" s="25"/>
      <c r="D30" s="42"/>
      <c r="E30" s="42"/>
      <c r="F30" s="43"/>
      <c r="G30" s="43"/>
      <c r="H30" s="43"/>
      <c r="I30" s="43"/>
      <c r="J30" s="44"/>
    </row>
    <row r="31" spans="2:10" ht="20.25" customHeight="1" thickBot="1" x14ac:dyDescent="0.25">
      <c r="B31" s="99" t="s">
        <v>21</v>
      </c>
      <c r="C31" s="100"/>
      <c r="D31" s="100"/>
      <c r="E31" s="100"/>
      <c r="F31" s="100"/>
      <c r="G31" s="100"/>
      <c r="H31" s="100"/>
      <c r="I31" s="101"/>
      <c r="J31" s="102"/>
    </row>
    <row r="32" spans="2:10" ht="26.25" thickBot="1" x14ac:dyDescent="0.25">
      <c r="B32" s="45" t="s">
        <v>1</v>
      </c>
      <c r="C32" s="46" t="s">
        <v>2</v>
      </c>
      <c r="D32" s="28" t="s">
        <v>3</v>
      </c>
      <c r="E32" s="28" t="s">
        <v>4</v>
      </c>
      <c r="F32" s="28" t="s">
        <v>5</v>
      </c>
      <c r="G32" s="28" t="s">
        <v>6</v>
      </c>
      <c r="H32" s="29" t="s">
        <v>7</v>
      </c>
      <c r="I32" s="30" t="s">
        <v>8</v>
      </c>
      <c r="J32" s="30" t="s">
        <v>9</v>
      </c>
    </row>
    <row r="33" spans="2:10" ht="45.75" customHeight="1" x14ac:dyDescent="0.2">
      <c r="B33" s="121" t="s">
        <v>22</v>
      </c>
      <c r="C33" s="47" t="s">
        <v>79</v>
      </c>
      <c r="D33" s="7"/>
      <c r="E33" s="48"/>
      <c r="F33" s="2">
        <v>630</v>
      </c>
      <c r="G33" s="2"/>
      <c r="H33" s="6">
        <f>F33+G33</f>
        <v>630</v>
      </c>
      <c r="I33" s="17">
        <f>H33*D33</f>
        <v>0</v>
      </c>
      <c r="J33" s="96">
        <f>I37+I36+I35+I34+I33</f>
        <v>0</v>
      </c>
    </row>
    <row r="34" spans="2:10" ht="56.25" customHeight="1" x14ac:dyDescent="0.2">
      <c r="B34" s="122"/>
      <c r="C34" s="49" t="s">
        <v>53</v>
      </c>
      <c r="D34" s="7"/>
      <c r="E34" s="48"/>
      <c r="F34" s="1">
        <v>630</v>
      </c>
      <c r="G34" s="1"/>
      <c r="H34" s="50">
        <f>F34</f>
        <v>630</v>
      </c>
      <c r="I34" s="17">
        <f>H34*D34</f>
        <v>0</v>
      </c>
      <c r="J34" s="97"/>
    </row>
    <row r="35" spans="2:10" ht="55.5" customHeight="1" x14ac:dyDescent="0.2">
      <c r="B35" s="122"/>
      <c r="C35" s="49" t="s">
        <v>54</v>
      </c>
      <c r="D35" s="7"/>
      <c r="E35" s="48"/>
      <c r="F35" s="1">
        <v>240</v>
      </c>
      <c r="G35" s="1"/>
      <c r="H35" s="50">
        <f>F35</f>
        <v>240</v>
      </c>
      <c r="I35" s="17">
        <f>H35*D35</f>
        <v>0</v>
      </c>
      <c r="J35" s="97"/>
    </row>
    <row r="36" spans="2:10" ht="41.25" customHeight="1" x14ac:dyDescent="0.2">
      <c r="B36" s="122"/>
      <c r="C36" s="51" t="s">
        <v>23</v>
      </c>
      <c r="D36" s="7"/>
      <c r="E36" s="7"/>
      <c r="F36" s="4"/>
      <c r="G36" s="4">
        <v>372</v>
      </c>
      <c r="H36" s="52">
        <f t="shared" ref="H36:H37" si="7">F36+G36</f>
        <v>372</v>
      </c>
      <c r="I36" s="18">
        <f>H36*E36</f>
        <v>0</v>
      </c>
      <c r="J36" s="97"/>
    </row>
    <row r="37" spans="2:10" ht="41.25" customHeight="1" thickBot="1" x14ac:dyDescent="0.25">
      <c r="B37" s="122"/>
      <c r="C37" s="51" t="s">
        <v>55</v>
      </c>
      <c r="D37" s="7"/>
      <c r="E37" s="7"/>
      <c r="F37" s="4"/>
      <c r="G37" s="4">
        <v>62</v>
      </c>
      <c r="H37" s="52">
        <f t="shared" si="7"/>
        <v>62</v>
      </c>
      <c r="I37" s="18">
        <f>H37*E37</f>
        <v>0</v>
      </c>
      <c r="J37" s="97"/>
    </row>
    <row r="38" spans="2:10" ht="18" customHeight="1" thickBot="1" x14ac:dyDescent="0.25">
      <c r="B38" s="83" t="s">
        <v>12</v>
      </c>
      <c r="C38" s="98"/>
      <c r="D38" s="36"/>
      <c r="E38" s="36"/>
      <c r="F38" s="37">
        <f>SUM(F33:F37)</f>
        <v>1500</v>
      </c>
      <c r="G38" s="38">
        <f>SUM(G33:G37)</f>
        <v>434</v>
      </c>
      <c r="H38" s="53">
        <f>SUM(H33:H37)</f>
        <v>1934</v>
      </c>
      <c r="I38" s="39"/>
      <c r="J38" s="40">
        <f>J33</f>
        <v>0</v>
      </c>
    </row>
    <row r="39" spans="2:10" s="41" customFormat="1" ht="8.25" customHeight="1" thickBot="1" x14ac:dyDescent="0.25">
      <c r="B39" s="25"/>
      <c r="C39" s="25"/>
      <c r="D39" s="42"/>
      <c r="E39" s="42"/>
      <c r="F39" s="43"/>
      <c r="G39" s="43"/>
      <c r="H39" s="43"/>
      <c r="I39" s="43"/>
      <c r="J39" s="44"/>
    </row>
    <row r="40" spans="2:10" ht="21" customHeight="1" thickBot="1" x14ac:dyDescent="0.25">
      <c r="B40" s="99" t="s">
        <v>24</v>
      </c>
      <c r="C40" s="100"/>
      <c r="D40" s="100"/>
      <c r="E40" s="100"/>
      <c r="F40" s="100"/>
      <c r="G40" s="100"/>
      <c r="H40" s="100"/>
      <c r="I40" s="101"/>
      <c r="J40" s="102"/>
    </row>
    <row r="41" spans="2:10" ht="39" thickBot="1" x14ac:dyDescent="0.25">
      <c r="B41" s="45" t="s">
        <v>1</v>
      </c>
      <c r="C41" s="46" t="s">
        <v>2</v>
      </c>
      <c r="D41" s="28" t="s">
        <v>3</v>
      </c>
      <c r="E41" s="28" t="s">
        <v>4</v>
      </c>
      <c r="F41" s="28" t="s">
        <v>64</v>
      </c>
      <c r="G41" s="29" t="s">
        <v>6</v>
      </c>
      <c r="H41" s="30" t="s">
        <v>7</v>
      </c>
      <c r="I41" s="30"/>
      <c r="J41" s="30" t="s">
        <v>9</v>
      </c>
    </row>
    <row r="42" spans="2:10" ht="42" customHeight="1" x14ac:dyDescent="0.2">
      <c r="B42" s="116" t="s">
        <v>25</v>
      </c>
      <c r="C42" s="21" t="s">
        <v>50</v>
      </c>
      <c r="D42" s="7"/>
      <c r="E42" s="1"/>
      <c r="F42" s="1">
        <v>372</v>
      </c>
      <c r="G42" s="1"/>
      <c r="H42" s="1">
        <f>F42</f>
        <v>372</v>
      </c>
      <c r="I42" s="17">
        <f>D42*F42</f>
        <v>0</v>
      </c>
      <c r="J42" s="96">
        <f>I42+I43+I44+I45</f>
        <v>0</v>
      </c>
    </row>
    <row r="43" spans="2:10" ht="54.75" customHeight="1" x14ac:dyDescent="0.2">
      <c r="B43" s="117"/>
      <c r="C43" s="13" t="s">
        <v>43</v>
      </c>
      <c r="D43" s="7"/>
      <c r="E43" s="5"/>
      <c r="F43" s="2">
        <v>372</v>
      </c>
      <c r="G43" s="2"/>
      <c r="H43" s="6">
        <f>F43+G43</f>
        <v>372</v>
      </c>
      <c r="I43" s="17">
        <f>D43*H43</f>
        <v>0</v>
      </c>
      <c r="J43" s="97"/>
    </row>
    <row r="44" spans="2:10" ht="42" customHeight="1" x14ac:dyDescent="0.2">
      <c r="B44" s="117"/>
      <c r="C44" s="14" t="s">
        <v>63</v>
      </c>
      <c r="D44" s="7"/>
      <c r="E44" s="5"/>
      <c r="F44" s="64">
        <v>18</v>
      </c>
      <c r="G44" s="64"/>
      <c r="H44" s="65">
        <f>F44*4</f>
        <v>72</v>
      </c>
      <c r="I44" s="66">
        <f>H44*D44</f>
        <v>0</v>
      </c>
      <c r="J44" s="97"/>
    </row>
    <row r="45" spans="2:10" ht="56.25" customHeight="1" thickBot="1" x14ac:dyDescent="0.25">
      <c r="B45" s="124"/>
      <c r="C45" s="14" t="s">
        <v>84</v>
      </c>
      <c r="D45" s="7"/>
      <c r="E45" s="7"/>
      <c r="F45" s="8"/>
      <c r="G45" s="8">
        <v>744</v>
      </c>
      <c r="H45" s="9">
        <f t="shared" ref="H45" si="8">F45+G45</f>
        <v>744</v>
      </c>
      <c r="I45" s="19">
        <f>E45*H45</f>
        <v>0</v>
      </c>
      <c r="J45" s="97"/>
    </row>
    <row r="46" spans="2:10" ht="14.25" thickBot="1" x14ac:dyDescent="0.25">
      <c r="B46" s="83" t="s">
        <v>12</v>
      </c>
      <c r="C46" s="98"/>
      <c r="D46" s="54"/>
      <c r="E46" s="54"/>
      <c r="F46" s="37">
        <f>SUM(F43:F45)</f>
        <v>390</v>
      </c>
      <c r="G46" s="37">
        <f>SUM(G43:G45)</f>
        <v>744</v>
      </c>
      <c r="H46" s="38">
        <f>H42+H43+H45</f>
        <v>1488</v>
      </c>
      <c r="I46" s="39"/>
      <c r="J46" s="55">
        <f>SUM(J42:J45)</f>
        <v>0</v>
      </c>
    </row>
    <row r="47" spans="2:10" ht="14.25" thickBot="1" x14ac:dyDescent="0.25">
      <c r="B47" s="99" t="s">
        <v>70</v>
      </c>
      <c r="C47" s="100"/>
      <c r="D47" s="100"/>
      <c r="E47" s="100"/>
      <c r="F47" s="100"/>
      <c r="G47" s="100"/>
      <c r="H47" s="100"/>
      <c r="I47" s="101"/>
      <c r="J47" s="102"/>
    </row>
    <row r="48" spans="2:10" ht="33.75" customHeight="1" thickBot="1" x14ac:dyDescent="0.25">
      <c r="B48" s="45" t="s">
        <v>1</v>
      </c>
      <c r="C48" s="57" t="s">
        <v>2</v>
      </c>
      <c r="D48" s="58" t="s">
        <v>3</v>
      </c>
      <c r="E48" s="58" t="s">
        <v>4</v>
      </c>
      <c r="F48" s="58" t="s">
        <v>64</v>
      </c>
      <c r="G48" s="59" t="s">
        <v>6</v>
      </c>
      <c r="H48" s="30" t="s">
        <v>7</v>
      </c>
      <c r="I48" s="30"/>
      <c r="J48" s="30" t="s">
        <v>9</v>
      </c>
    </row>
    <row r="49" spans="2:10" ht="58.5" customHeight="1" x14ac:dyDescent="0.2">
      <c r="B49" s="117" t="s">
        <v>71</v>
      </c>
      <c r="C49" s="77" t="s">
        <v>78</v>
      </c>
      <c r="D49" s="7"/>
      <c r="E49" s="67"/>
      <c r="F49" s="67">
        <v>186</v>
      </c>
      <c r="G49" s="67"/>
      <c r="H49" s="67">
        <f>F49</f>
        <v>186</v>
      </c>
      <c r="I49" s="17">
        <f>D49*F49</f>
        <v>0</v>
      </c>
      <c r="J49" s="97">
        <f>I53+I52+I51+I50+I49</f>
        <v>0</v>
      </c>
    </row>
    <row r="50" spans="2:10" ht="53.25" customHeight="1" x14ac:dyDescent="0.2">
      <c r="B50" s="117"/>
      <c r="C50" s="77" t="s">
        <v>77</v>
      </c>
      <c r="D50" s="48"/>
      <c r="E50" s="1"/>
      <c r="F50" s="1">
        <v>186</v>
      </c>
      <c r="G50" s="1"/>
      <c r="H50" s="1">
        <f>F50</f>
        <v>186</v>
      </c>
      <c r="I50" s="18">
        <f>D50*F50</f>
        <v>0</v>
      </c>
      <c r="J50" s="97"/>
    </row>
    <row r="51" spans="2:10" ht="38.25" customHeight="1" x14ac:dyDescent="0.2">
      <c r="B51" s="117"/>
      <c r="C51" s="78" t="s">
        <v>23</v>
      </c>
      <c r="D51" s="48"/>
      <c r="E51" s="48"/>
      <c r="F51" s="4"/>
      <c r="G51" s="4">
        <v>372</v>
      </c>
      <c r="H51" s="4">
        <f t="shared" ref="H51" si="9">F51+G51</f>
        <v>372</v>
      </c>
      <c r="I51" s="18">
        <f>E51*H51</f>
        <v>0</v>
      </c>
      <c r="J51" s="97"/>
    </row>
    <row r="52" spans="2:10" ht="39.75" customHeight="1" x14ac:dyDescent="0.2">
      <c r="B52" s="117"/>
      <c r="C52" s="79" t="s">
        <v>75</v>
      </c>
      <c r="D52" s="48"/>
      <c r="E52" s="1"/>
      <c r="F52" s="1">
        <v>126</v>
      </c>
      <c r="G52" s="1"/>
      <c r="H52" s="1">
        <f>F52</f>
        <v>126</v>
      </c>
      <c r="I52" s="18">
        <f>D52*F52</f>
        <v>0</v>
      </c>
      <c r="J52" s="97"/>
    </row>
    <row r="53" spans="2:10" ht="43.5" customHeight="1" thickBot="1" x14ac:dyDescent="0.25">
      <c r="B53" s="117"/>
      <c r="C53" s="79" t="s">
        <v>76</v>
      </c>
      <c r="D53" s="69"/>
      <c r="E53" s="70"/>
      <c r="F53" s="8">
        <v>126</v>
      </c>
      <c r="G53" s="8"/>
      <c r="H53" s="8">
        <f>F53+G53</f>
        <v>126</v>
      </c>
      <c r="I53" s="19">
        <f>D53*H53</f>
        <v>0</v>
      </c>
      <c r="J53" s="97"/>
    </row>
    <row r="54" spans="2:10" ht="14.25" thickBot="1" x14ac:dyDescent="0.25">
      <c r="B54" s="83" t="s">
        <v>12</v>
      </c>
      <c r="C54" s="98"/>
      <c r="D54" s="54"/>
      <c r="E54" s="54"/>
      <c r="F54" s="37">
        <f>F49+F50+F52+F53</f>
        <v>624</v>
      </c>
      <c r="G54" s="37">
        <f>SUM(G53:G53)</f>
        <v>0</v>
      </c>
      <c r="H54" s="38">
        <f>H49+H50+H51+H52+H53</f>
        <v>996</v>
      </c>
      <c r="I54" s="39"/>
      <c r="J54" s="55">
        <f>SUM(J49:J53)</f>
        <v>0</v>
      </c>
    </row>
    <row r="55" spans="2:10" s="41" customFormat="1" ht="9.75" customHeight="1" thickBot="1" x14ac:dyDescent="0.25">
      <c r="B55" s="25"/>
      <c r="C55" s="25"/>
      <c r="D55" s="56"/>
      <c r="E55" s="56"/>
      <c r="F55" s="43"/>
      <c r="G55" s="43"/>
      <c r="H55" s="43"/>
      <c r="I55" s="43"/>
      <c r="J55" s="56"/>
    </row>
    <row r="56" spans="2:10" ht="26.25" thickBot="1" x14ac:dyDescent="0.25">
      <c r="B56" s="45" t="s">
        <v>1</v>
      </c>
      <c r="C56" s="57" t="s">
        <v>2</v>
      </c>
      <c r="D56" s="58" t="s">
        <v>3</v>
      </c>
      <c r="E56" s="58" t="s">
        <v>4</v>
      </c>
      <c r="F56" s="58" t="s">
        <v>5</v>
      </c>
      <c r="G56" s="59" t="s">
        <v>6</v>
      </c>
      <c r="H56" s="30" t="s">
        <v>7</v>
      </c>
      <c r="I56" s="30"/>
      <c r="J56" s="30" t="s">
        <v>9</v>
      </c>
    </row>
    <row r="57" spans="2:10" ht="27.75" customHeight="1" x14ac:dyDescent="0.2">
      <c r="B57" s="116" t="s">
        <v>38</v>
      </c>
      <c r="C57" s="20" t="s">
        <v>65</v>
      </c>
      <c r="D57" s="48"/>
      <c r="E57" s="1"/>
      <c r="F57" s="1">
        <v>186</v>
      </c>
      <c r="G57" s="1"/>
      <c r="H57" s="1">
        <f>F57</f>
        <v>186</v>
      </c>
      <c r="I57" s="17">
        <f>D57*F57</f>
        <v>0</v>
      </c>
      <c r="J57" s="132">
        <f>I57+I58+I59+I60</f>
        <v>0</v>
      </c>
    </row>
    <row r="58" spans="2:10" ht="27.75" customHeight="1" x14ac:dyDescent="0.2">
      <c r="B58" s="117"/>
      <c r="C58" s="20" t="s">
        <v>66</v>
      </c>
      <c r="D58" s="48"/>
      <c r="E58" s="3"/>
      <c r="F58" s="4">
        <v>186</v>
      </c>
      <c r="G58" s="4"/>
      <c r="H58" s="4">
        <f>F58</f>
        <v>186</v>
      </c>
      <c r="I58" s="18">
        <f>D58*F58</f>
        <v>0</v>
      </c>
      <c r="J58" s="133"/>
    </row>
    <row r="59" spans="2:10" ht="67.5" customHeight="1" x14ac:dyDescent="0.2">
      <c r="B59" s="117"/>
      <c r="C59" s="20" t="s">
        <v>68</v>
      </c>
      <c r="D59" s="48"/>
      <c r="E59" s="3"/>
      <c r="F59" s="4">
        <v>186</v>
      </c>
      <c r="G59" s="4"/>
      <c r="H59" s="4">
        <f>F59</f>
        <v>186</v>
      </c>
      <c r="I59" s="18">
        <f>D59*F59</f>
        <v>0</v>
      </c>
      <c r="J59" s="133"/>
    </row>
    <row r="60" spans="2:10" ht="28.5" customHeight="1" thickBot="1" x14ac:dyDescent="0.25">
      <c r="B60" s="124"/>
      <c r="C60" s="20" t="s">
        <v>67</v>
      </c>
      <c r="D60" s="7"/>
      <c r="E60" s="5"/>
      <c r="F60" s="2"/>
      <c r="G60" s="2">
        <v>372</v>
      </c>
      <c r="H60" s="6">
        <f>F60+G60</f>
        <v>372</v>
      </c>
      <c r="I60" s="17">
        <f>E60*G60</f>
        <v>0</v>
      </c>
      <c r="J60" s="133"/>
    </row>
    <row r="61" spans="2:10" ht="14.25" thickBot="1" x14ac:dyDescent="0.25">
      <c r="B61" s="83" t="s">
        <v>12</v>
      </c>
      <c r="C61" s="98"/>
      <c r="D61" s="54"/>
      <c r="E61" s="54"/>
      <c r="F61" s="37">
        <f>SUM(F58:F60)</f>
        <v>372</v>
      </c>
      <c r="G61" s="37">
        <f>SUM(G58:G60)</f>
        <v>372</v>
      </c>
      <c r="H61" s="38">
        <f>SUM(H58:H60)</f>
        <v>744</v>
      </c>
      <c r="I61" s="39"/>
      <c r="J61" s="55">
        <f>SUM(J57:J60)</f>
        <v>0</v>
      </c>
    </row>
    <row r="62" spans="2:10" s="24" customFormat="1" ht="9" customHeight="1" thickBot="1" x14ac:dyDescent="0.25">
      <c r="B62" s="25"/>
      <c r="C62" s="25"/>
      <c r="D62" s="56"/>
      <c r="E62" s="56"/>
      <c r="F62" s="43"/>
      <c r="G62" s="43"/>
      <c r="H62" s="43"/>
      <c r="I62" s="43"/>
      <c r="J62" s="56"/>
    </row>
    <row r="63" spans="2:10" s="24" customFormat="1" ht="26.25" thickBot="1" x14ac:dyDescent="0.25">
      <c r="B63" s="45" t="s">
        <v>1</v>
      </c>
      <c r="C63" s="73" t="s">
        <v>2</v>
      </c>
      <c r="D63" s="58" t="s">
        <v>3</v>
      </c>
      <c r="E63" s="58" t="s">
        <v>4</v>
      </c>
      <c r="F63" s="58" t="s">
        <v>5</v>
      </c>
      <c r="G63" s="59" t="s">
        <v>6</v>
      </c>
      <c r="H63" s="30" t="s">
        <v>7</v>
      </c>
      <c r="I63" s="30"/>
      <c r="J63" s="30" t="s">
        <v>9</v>
      </c>
    </row>
    <row r="64" spans="2:10" s="24" customFormat="1" ht="39.75" customHeight="1" x14ac:dyDescent="0.2">
      <c r="B64" s="128" t="s">
        <v>40</v>
      </c>
      <c r="C64" s="68" t="s">
        <v>69</v>
      </c>
      <c r="D64" s="74"/>
      <c r="E64" s="75"/>
      <c r="F64" s="76">
        <v>126</v>
      </c>
      <c r="G64" s="75"/>
      <c r="H64" s="76"/>
      <c r="I64" s="74">
        <f>D64</f>
        <v>0</v>
      </c>
      <c r="J64" s="129">
        <f>I64+I65+I66+I67</f>
        <v>0</v>
      </c>
    </row>
    <row r="65" spans="2:10" s="24" customFormat="1" ht="27.75" customHeight="1" x14ac:dyDescent="0.2">
      <c r="B65" s="126"/>
      <c r="C65" s="14" t="s">
        <v>39</v>
      </c>
      <c r="D65" s="7"/>
      <c r="E65" s="67"/>
      <c r="F65" s="67">
        <v>372</v>
      </c>
      <c r="G65" s="67"/>
      <c r="H65" s="67">
        <f>F65</f>
        <v>372</v>
      </c>
      <c r="I65" s="17">
        <f>D65*F65</f>
        <v>0</v>
      </c>
      <c r="J65" s="130"/>
    </row>
    <row r="66" spans="2:10" s="24" customFormat="1" ht="26.25" customHeight="1" x14ac:dyDescent="0.2">
      <c r="B66" s="126"/>
      <c r="C66" s="14" t="s">
        <v>42</v>
      </c>
      <c r="D66" s="48"/>
      <c r="E66" s="3"/>
      <c r="F66" s="1">
        <v>372</v>
      </c>
      <c r="G66" s="4"/>
      <c r="H66" s="4">
        <f>F66</f>
        <v>372</v>
      </c>
      <c r="I66" s="18">
        <f>D66*F66</f>
        <v>0</v>
      </c>
      <c r="J66" s="130"/>
    </row>
    <row r="67" spans="2:10" s="24" customFormat="1" ht="24" customHeight="1" thickBot="1" x14ac:dyDescent="0.25">
      <c r="B67" s="127"/>
      <c r="C67" s="14" t="s">
        <v>41</v>
      </c>
      <c r="D67" s="71"/>
      <c r="E67" s="72"/>
      <c r="F67" s="64"/>
      <c r="G67" s="64">
        <v>372</v>
      </c>
      <c r="H67" s="65">
        <f>F67+G67</f>
        <v>372</v>
      </c>
      <c r="I67" s="66">
        <f>E67*G67</f>
        <v>0</v>
      </c>
      <c r="J67" s="131"/>
    </row>
    <row r="68" spans="2:10" s="24" customFormat="1" ht="18" customHeight="1" thickBot="1" x14ac:dyDescent="0.25">
      <c r="B68" s="83" t="s">
        <v>12</v>
      </c>
      <c r="C68" s="98"/>
      <c r="D68" s="54"/>
      <c r="E68" s="54"/>
      <c r="F68" s="37">
        <f>F64+F65+F66</f>
        <v>870</v>
      </c>
      <c r="G68" s="37">
        <f>SUM(G66:G67)</f>
        <v>372</v>
      </c>
      <c r="H68" s="38">
        <f>H64+H65+H66+H67</f>
        <v>1116</v>
      </c>
      <c r="I68" s="39"/>
      <c r="J68" s="55">
        <f>SUM(J64:J67)</f>
        <v>0</v>
      </c>
    </row>
    <row r="69" spans="2:10" s="24" customFormat="1" ht="9" customHeight="1" thickBot="1" x14ac:dyDescent="0.25">
      <c r="B69" s="25"/>
      <c r="C69" s="25"/>
      <c r="D69" s="56"/>
      <c r="E69" s="56"/>
      <c r="F69" s="43"/>
      <c r="G69" s="43"/>
      <c r="H69" s="43"/>
      <c r="I69" s="43"/>
      <c r="J69" s="56"/>
    </row>
    <row r="70" spans="2:10" ht="20.25" customHeight="1" thickBot="1" x14ac:dyDescent="0.25">
      <c r="B70" s="99" t="s">
        <v>26</v>
      </c>
      <c r="C70" s="100"/>
      <c r="D70" s="100"/>
      <c r="E70" s="100"/>
      <c r="F70" s="100"/>
      <c r="G70" s="100"/>
      <c r="H70" s="100"/>
      <c r="I70" s="101"/>
      <c r="J70" s="102"/>
    </row>
    <row r="71" spans="2:10" ht="25.5" customHeight="1" thickBot="1" x14ac:dyDescent="0.25">
      <c r="B71" s="83" t="s">
        <v>1</v>
      </c>
      <c r="C71" s="98"/>
      <c r="D71" s="86" t="s">
        <v>27</v>
      </c>
      <c r="E71" s="87"/>
      <c r="F71" s="87"/>
      <c r="G71" s="87"/>
      <c r="H71" s="87"/>
      <c r="I71" s="88"/>
      <c r="J71" s="60" t="s">
        <v>9</v>
      </c>
    </row>
    <row r="72" spans="2:10" ht="21.95" customHeight="1" x14ac:dyDescent="0.2">
      <c r="B72" s="135" t="s">
        <v>28</v>
      </c>
      <c r="C72" s="136"/>
      <c r="D72" s="134" t="s">
        <v>29</v>
      </c>
      <c r="E72" s="134"/>
      <c r="F72" s="134"/>
      <c r="G72" s="134"/>
      <c r="H72" s="134"/>
      <c r="I72" s="134"/>
      <c r="J72" s="10"/>
    </row>
    <row r="73" spans="2:10" ht="21.95" customHeight="1" x14ac:dyDescent="0.2">
      <c r="B73" s="94" t="s">
        <v>30</v>
      </c>
      <c r="C73" s="95"/>
      <c r="D73" s="93" t="s">
        <v>52</v>
      </c>
      <c r="E73" s="93"/>
      <c r="F73" s="93"/>
      <c r="G73" s="93"/>
      <c r="H73" s="93"/>
      <c r="I73" s="93"/>
      <c r="J73" s="10"/>
    </row>
    <row r="74" spans="2:10" ht="21.95" customHeight="1" x14ac:dyDescent="0.2">
      <c r="B74" s="94" t="s">
        <v>82</v>
      </c>
      <c r="C74" s="95"/>
      <c r="D74" s="93" t="s">
        <v>51</v>
      </c>
      <c r="E74" s="93"/>
      <c r="F74" s="93"/>
      <c r="G74" s="93"/>
      <c r="H74" s="93"/>
      <c r="I74" s="93"/>
      <c r="J74" s="10"/>
    </row>
    <row r="75" spans="2:10" ht="21.95" customHeight="1" x14ac:dyDescent="0.2">
      <c r="B75" s="94" t="s">
        <v>31</v>
      </c>
      <c r="C75" s="95"/>
      <c r="D75" s="93" t="s">
        <v>32</v>
      </c>
      <c r="E75" s="93"/>
      <c r="F75" s="93"/>
      <c r="G75" s="93"/>
      <c r="H75" s="93"/>
      <c r="I75" s="93"/>
      <c r="J75" s="10"/>
    </row>
    <row r="76" spans="2:10" ht="24.75" customHeight="1" x14ac:dyDescent="0.2">
      <c r="B76" s="94" t="s">
        <v>33</v>
      </c>
      <c r="C76" s="95"/>
      <c r="D76" s="93" t="s">
        <v>34</v>
      </c>
      <c r="E76" s="93"/>
      <c r="F76" s="93"/>
      <c r="G76" s="93"/>
      <c r="H76" s="93"/>
      <c r="I76" s="93"/>
      <c r="J76" s="10"/>
    </row>
    <row r="77" spans="2:10" ht="22.5" customHeight="1" x14ac:dyDescent="0.2">
      <c r="B77" s="94" t="s">
        <v>80</v>
      </c>
      <c r="C77" s="95"/>
      <c r="D77" s="93" t="s">
        <v>34</v>
      </c>
      <c r="E77" s="93"/>
      <c r="F77" s="93"/>
      <c r="G77" s="93"/>
      <c r="H77" s="93"/>
      <c r="I77" s="93"/>
      <c r="J77" s="10"/>
    </row>
    <row r="78" spans="2:10" ht="16.5" customHeight="1" x14ac:dyDescent="0.2">
      <c r="B78" s="94" t="s">
        <v>35</v>
      </c>
      <c r="C78" s="95"/>
      <c r="D78" s="90" t="s">
        <v>36</v>
      </c>
      <c r="E78" s="90"/>
      <c r="F78" s="90"/>
      <c r="G78" s="90"/>
      <c r="H78" s="90"/>
      <c r="I78" s="90"/>
      <c r="J78" s="10"/>
    </row>
    <row r="79" spans="2:10" ht="28.5" customHeight="1" x14ac:dyDescent="0.2">
      <c r="B79" s="91" t="s">
        <v>72</v>
      </c>
      <c r="C79" s="92"/>
      <c r="D79" s="93" t="s">
        <v>32</v>
      </c>
      <c r="E79" s="93"/>
      <c r="F79" s="93"/>
      <c r="G79" s="93"/>
      <c r="H79" s="93"/>
      <c r="I79" s="93"/>
      <c r="J79" s="10"/>
    </row>
    <row r="80" spans="2:10" ht="27" customHeight="1" x14ac:dyDescent="0.2">
      <c r="B80" s="91" t="s">
        <v>73</v>
      </c>
      <c r="C80" s="92"/>
      <c r="D80" s="93" t="s">
        <v>74</v>
      </c>
      <c r="E80" s="93"/>
      <c r="F80" s="93"/>
      <c r="G80" s="93"/>
      <c r="H80" s="93"/>
      <c r="I80" s="93"/>
      <c r="J80" s="10"/>
    </row>
    <row r="81" spans="2:12" ht="16.5" customHeight="1" x14ac:dyDescent="0.2">
      <c r="B81" s="94" t="s">
        <v>49</v>
      </c>
      <c r="C81" s="95"/>
      <c r="D81" s="93" t="s">
        <v>81</v>
      </c>
      <c r="E81" s="93"/>
      <c r="F81" s="93"/>
      <c r="G81" s="93"/>
      <c r="H81" s="93"/>
      <c r="I81" s="93"/>
      <c r="J81" s="10"/>
    </row>
    <row r="82" spans="2:12" ht="18" customHeight="1" x14ac:dyDescent="0.2">
      <c r="B82" s="91" t="s">
        <v>45</v>
      </c>
      <c r="C82" s="92"/>
      <c r="D82" s="93" t="s">
        <v>48</v>
      </c>
      <c r="E82" s="93"/>
      <c r="F82" s="93"/>
      <c r="G82" s="93"/>
      <c r="H82" s="93"/>
      <c r="I82" s="93"/>
      <c r="J82" s="10"/>
    </row>
    <row r="83" spans="2:12" ht="18" customHeight="1" x14ac:dyDescent="0.2">
      <c r="B83" s="94" t="s">
        <v>44</v>
      </c>
      <c r="C83" s="95"/>
      <c r="D83" s="93" t="s">
        <v>46</v>
      </c>
      <c r="E83" s="93"/>
      <c r="F83" s="93"/>
      <c r="G83" s="93"/>
      <c r="H83" s="93"/>
      <c r="I83" s="93"/>
      <c r="J83" s="10"/>
    </row>
    <row r="84" spans="2:12" ht="17.25" customHeight="1" x14ac:dyDescent="0.2">
      <c r="B84" s="91" t="s">
        <v>83</v>
      </c>
      <c r="C84" s="103"/>
      <c r="D84" s="93" t="s">
        <v>46</v>
      </c>
      <c r="E84" s="93"/>
      <c r="F84" s="93"/>
      <c r="G84" s="93"/>
      <c r="H84" s="93"/>
      <c r="I84" s="93"/>
      <c r="J84" s="10"/>
    </row>
    <row r="85" spans="2:12" ht="21.95" customHeight="1" thickBot="1" x14ac:dyDescent="0.25">
      <c r="B85" s="91" t="s">
        <v>87</v>
      </c>
      <c r="C85" s="92"/>
      <c r="D85" s="93" t="s">
        <v>47</v>
      </c>
      <c r="E85" s="93"/>
      <c r="F85" s="93"/>
      <c r="G85" s="93"/>
      <c r="H85" s="93"/>
      <c r="I85" s="93"/>
      <c r="J85" s="10"/>
    </row>
    <row r="86" spans="2:12" ht="14.25" thickBot="1" x14ac:dyDescent="0.25">
      <c r="B86" s="80" t="s">
        <v>12</v>
      </c>
      <c r="C86" s="81"/>
      <c r="D86" s="81"/>
      <c r="E86" s="81"/>
      <c r="F86" s="81"/>
      <c r="G86" s="81"/>
      <c r="H86" s="81"/>
      <c r="I86" s="82"/>
      <c r="J86" s="61"/>
    </row>
    <row r="87" spans="2:12" ht="6" customHeight="1" thickBot="1" x14ac:dyDescent="0.25">
      <c r="B87" s="89"/>
      <c r="C87" s="89"/>
      <c r="D87" s="89"/>
      <c r="E87" s="89"/>
      <c r="F87" s="89"/>
      <c r="G87" s="89"/>
      <c r="H87" s="89"/>
      <c r="I87" s="89"/>
      <c r="J87" s="89"/>
    </row>
    <row r="88" spans="2:12" ht="21.75" customHeight="1" thickBot="1" x14ac:dyDescent="0.25">
      <c r="B88" s="83" t="s">
        <v>37</v>
      </c>
      <c r="C88" s="84"/>
      <c r="D88" s="84"/>
      <c r="E88" s="84"/>
      <c r="F88" s="84"/>
      <c r="G88" s="84"/>
      <c r="H88" s="84"/>
      <c r="I88" s="85"/>
      <c r="J88" s="61">
        <f>J29+J38+J46+J54+J61+J68+J86</f>
        <v>0</v>
      </c>
    </row>
    <row r="92" spans="2:12" x14ac:dyDescent="0.2">
      <c r="K92" s="62"/>
      <c r="L92" s="63"/>
    </row>
    <row r="94" spans="2:12" x14ac:dyDescent="0.2">
      <c r="K94" s="62"/>
    </row>
  </sheetData>
  <mergeCells count="71">
    <mergeCell ref="B23:B25"/>
    <mergeCell ref="D72:I72"/>
    <mergeCell ref="B42:B45"/>
    <mergeCell ref="D76:I76"/>
    <mergeCell ref="B78:C78"/>
    <mergeCell ref="B71:C71"/>
    <mergeCell ref="B72:C72"/>
    <mergeCell ref="D77:I77"/>
    <mergeCell ref="J23:J25"/>
    <mergeCell ref="B26:B28"/>
    <mergeCell ref="J26:J28"/>
    <mergeCell ref="B64:B67"/>
    <mergeCell ref="J64:J67"/>
    <mergeCell ref="B47:J47"/>
    <mergeCell ref="B49:B53"/>
    <mergeCell ref="J49:J53"/>
    <mergeCell ref="B54:C54"/>
    <mergeCell ref="B33:B37"/>
    <mergeCell ref="J33:J37"/>
    <mergeCell ref="B57:B60"/>
    <mergeCell ref="J57:J60"/>
    <mergeCell ref="B61:C61"/>
    <mergeCell ref="B38:C38"/>
    <mergeCell ref="B40:J40"/>
    <mergeCell ref="B20:B22"/>
    <mergeCell ref="J20:J22"/>
    <mergeCell ref="B29:C29"/>
    <mergeCell ref="B31:J31"/>
    <mergeCell ref="B2:J2"/>
    <mergeCell ref="B3:J3"/>
    <mergeCell ref="B5:B7"/>
    <mergeCell ref="J5:J7"/>
    <mergeCell ref="B11:B13"/>
    <mergeCell ref="J11:J13"/>
    <mergeCell ref="B14:B16"/>
    <mergeCell ref="J14:J16"/>
    <mergeCell ref="B17:B19"/>
    <mergeCell ref="J17:J19"/>
    <mergeCell ref="B8:B10"/>
    <mergeCell ref="J8:J10"/>
    <mergeCell ref="B85:C85"/>
    <mergeCell ref="D85:I85"/>
    <mergeCell ref="B81:C81"/>
    <mergeCell ref="D81:I81"/>
    <mergeCell ref="B82:C82"/>
    <mergeCell ref="D82:I82"/>
    <mergeCell ref="B83:C83"/>
    <mergeCell ref="D83:I83"/>
    <mergeCell ref="D84:I84"/>
    <mergeCell ref="B84:C84"/>
    <mergeCell ref="J42:J45"/>
    <mergeCell ref="B46:C46"/>
    <mergeCell ref="B68:C68"/>
    <mergeCell ref="B70:J70"/>
    <mergeCell ref="B76:C76"/>
    <mergeCell ref="B86:I86"/>
    <mergeCell ref="B88:I88"/>
    <mergeCell ref="D71:I71"/>
    <mergeCell ref="B87:J87"/>
    <mergeCell ref="D78:I78"/>
    <mergeCell ref="B79:C79"/>
    <mergeCell ref="D79:I79"/>
    <mergeCell ref="B73:C73"/>
    <mergeCell ref="D73:I73"/>
    <mergeCell ref="B74:C74"/>
    <mergeCell ref="D74:I74"/>
    <mergeCell ref="B75:C75"/>
    <mergeCell ref="D75:I75"/>
    <mergeCell ref="B80:C80"/>
    <mergeCell ref="D80:I80"/>
    <mergeCell ref="B77:C77"/>
  </mergeCells>
  <pageMargins left="0.70866141732283472" right="0.70866141732283472" top="0.74803149606299213" bottom="0.74803149606299213" header="0.31496062992125984" footer="0.31496062992125984"/>
  <pageSetup scale="65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GESTIONHJEFE</dc:creator>
  <cp:lastModifiedBy>juridicaaux1</cp:lastModifiedBy>
  <cp:lastPrinted>2019-09-24T19:04:30Z</cp:lastPrinted>
  <dcterms:created xsi:type="dcterms:W3CDTF">2018-12-05T16:08:30Z</dcterms:created>
  <dcterms:modified xsi:type="dcterms:W3CDTF">2021-05-07T21:04:05Z</dcterms:modified>
</cp:coreProperties>
</file>