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aux1\Downloads\"/>
    </mc:Choice>
  </mc:AlternateContent>
  <bookViews>
    <workbookView xWindow="0" yWindow="0" windowWidth="20490" windowHeight="8565" activeTab="1"/>
  </bookViews>
  <sheets>
    <sheet name="ENERO " sheetId="1" r:id="rId1"/>
    <sheet name="FEBRER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30" i="2"/>
  <c r="G29" i="2"/>
  <c r="G28" i="2"/>
  <c r="G27" i="2"/>
  <c r="G26" i="2"/>
  <c r="G25" i="2"/>
  <c r="G24" i="2"/>
  <c r="G23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J35" i="1" l="1"/>
  <c r="G31" i="1" l="1"/>
  <c r="H31" i="1" s="1"/>
  <c r="G30" i="1"/>
  <c r="H30" i="1" s="1"/>
  <c r="J34" i="1"/>
  <c r="J33" i="1"/>
  <c r="J36" i="1" s="1"/>
  <c r="I32" i="1"/>
  <c r="H32" i="1"/>
  <c r="I31" i="1"/>
  <c r="I30" i="1"/>
  <c r="H29" i="1"/>
  <c r="G29" i="1"/>
  <c r="I29" i="1" s="1"/>
  <c r="I28" i="1"/>
  <c r="G28" i="1"/>
  <c r="H28" i="1" s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I21" i="1"/>
  <c r="H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G14" i="1"/>
  <c r="H14" i="1" s="1"/>
  <c r="G13" i="1"/>
  <c r="H13" i="1" s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I4" i="1"/>
  <c r="H4" i="1"/>
  <c r="G4" i="1"/>
  <c r="J10" i="1" l="1"/>
  <c r="J24" i="1"/>
  <c r="J21" i="1"/>
  <c r="J13" i="1"/>
  <c r="J16" i="1"/>
  <c r="J18" i="1"/>
  <c r="J4" i="1"/>
  <c r="J7" i="1"/>
  <c r="J30" i="1"/>
  <c r="J27" i="1"/>
  <c r="J39" i="1" l="1"/>
  <c r="J37" i="1"/>
</calcChain>
</file>

<file path=xl/sharedStrings.xml><?xml version="1.0" encoding="utf-8"?>
<sst xmlns="http://schemas.openxmlformats.org/spreadsheetml/2006/main" count="120" uniqueCount="52">
  <si>
    <t xml:space="preserve">ANEXO  CONTRATO ASISTENCIAL AUXILIARES </t>
  </si>
  <si>
    <t>NECESIDADES MÍNIMAS EN HORAS PARA EL DESARROLLO DE LOS PROCESOS ASISTENCIALES DE APOYO</t>
  </si>
  <si>
    <t>SUBPROCESO</t>
  </si>
  <si>
    <t>DESCRIPCIÓN DE LAS SECUENCIAS</t>
  </si>
  <si>
    <t>VALOR HORA DIA</t>
  </si>
  <si>
    <t>VALOR HORA NOCHE</t>
  </si>
  <si>
    <t>TOTAL HORAS DIA</t>
  </si>
  <si>
    <t>TOTAL HORAS NOCHE</t>
  </si>
  <si>
    <t>TOTAL HORAS</t>
  </si>
  <si>
    <t>VALOR TOTAL DÍA</t>
  </si>
  <si>
    <t>VALOR TOTAL NOCHE</t>
  </si>
  <si>
    <t>VALOR TOTAL DEL PROCESO</t>
  </si>
  <si>
    <t>CIRUGIA</t>
  </si>
  <si>
    <t>EN LA MAÑANA SE REQUIERE 42 HORAS X 31 DIAS (DISTRIBUIDA EN 7 TURNOS DE 6 HORAS)</t>
  </si>
  <si>
    <t>EN LA TARDE SE REQUIERE 42 HORAS X 31 DIAS (DISTRIBUIDA EN 7 TURNOS DE 6 HORAS)</t>
  </si>
  <si>
    <t>EN LA NOCHE SE REQUIERE 24 HORAS X 31 DIAS (DISTRIBUIDA EN 2 TURNO DE 12 HORAS)</t>
  </si>
  <si>
    <t>EN LA MAÑANA SE REQUIERE 18 HORAS X 31 DIAS (DISTRIBUIDA EN 3 TURNOS DE 6 HORAS)</t>
  </si>
  <si>
    <t>EN LA TARDE SE REQUIERE 18 HORAS X 31 DIAS (DISTRIBUIDA EN 3 TURNOS DE 6 HORAS)</t>
  </si>
  <si>
    <t>EN LA NOCHE SE REQUIERE 36 HORAS X 31 DIAS (DISTRIBUIDA EN 3 TURNOS DE 12 HORAS)</t>
  </si>
  <si>
    <t>REFERENCIA</t>
  </si>
  <si>
    <t>EN LA MAÑANA SE REQUIERE 6 HORAS X 31 DIAS</t>
  </si>
  <si>
    <t>EN LA TARDE SE REQUIERE 6 HORAS X 31 DIAS</t>
  </si>
  <si>
    <t>EN LA NOCHE SE REQUIERE 12 HORAS X 31 DÍAS</t>
  </si>
  <si>
    <t>TRIAGE</t>
  </si>
  <si>
    <t xml:space="preserve">EN LA MAÑANA SE REQUIERE 6 HORAS X 31 DÍAS </t>
  </si>
  <si>
    <t>EN LA TARDE SE REQUIERE 6 HORAS X 31 DÍAS</t>
  </si>
  <si>
    <t>URGENCIAS</t>
  </si>
  <si>
    <t>EN LA NOCHE SE REQUIERE 72 HORAS X 31 DIAS (DISTRIBUIDA EN 6 TURNOS DE 12 HORAS)</t>
  </si>
  <si>
    <t>MATERNIDAD</t>
  </si>
  <si>
    <t>EN LA MAÑANA SE REQUIERE 24 HORAS X 31 DIAS (DISTRIBUIDA EN 4 TURNOS DE 6 HORAS)</t>
  </si>
  <si>
    <t>EN LA TARDE SE REQUIERE 24 HORAS X 31 DIAS (DISTRIBUIDA EN 4 TURNOS DE 6 HORAS)</t>
  </si>
  <si>
    <t>EN LA NOCHE SE REQUIERE 48 HORAS X 31 DIAS (DISTRIBUIDA EN 4 TURNOS DE 12 HORAS)</t>
  </si>
  <si>
    <t>PEDIATRIA</t>
  </si>
  <si>
    <t>LABORATORIO CLINICO</t>
  </si>
  <si>
    <t>EN LA MAÑANA SE REQUIERE 12 HORAS X 31 DÍAS (DISTRIBUIDA EN 2 TURNOS DE 6 HORAS)</t>
  </si>
  <si>
    <t>EN LA TARDE SE REQUIERE 12 HORAS X 31 DÍAS (DISTRIBUIDA EN 2 TURNOS DE 6 HORAS)</t>
  </si>
  <si>
    <t>CAMILLEROS</t>
  </si>
  <si>
    <t>EN LA NOCHE SE REQUIERE 12 HORAS X 31 DIAS (DISTRIBUIDA EN 1 TURNO DE 12 HORAS)</t>
  </si>
  <si>
    <t>CONSULTA EXTERNA</t>
  </si>
  <si>
    <t>AUXILIARES DE ENFERMERIA DE 48 HORAS SEMANALES</t>
  </si>
  <si>
    <t>DISPONIBILIDAD</t>
  </si>
  <si>
    <t>TRASLADO ASISTENCIAL</t>
  </si>
  <si>
    <t>VALOR TOTAL DEL PROCESO DE ATENCION EN SALUD AUXILIARES</t>
  </si>
  <si>
    <t xml:space="preserve">VALOR PROMEDIO DIA PROCESO DE ASISTENCIAL DE AUXILIARES </t>
  </si>
  <si>
    <t>EN LA NOCHE SE REQUIERE 24 HORAS X 31 DÍAS (DISTRIBUIDA EN 2 TURNO DE 12 HORAS)</t>
  </si>
  <si>
    <t>EN LA MAÑANA SE REQUIERE 12 HORAS X 31 DIAS (DISTRIBUIDA EN 2 TURNO DE 6 HORAS)</t>
  </si>
  <si>
    <t>EN LA TARDE SE REQUIERE 12 HORAS X 31 DIAS (DISTRIBUIDA EN 2 TURNO DE 6 HORAS)</t>
  </si>
  <si>
    <t>EN LA TARDE SE REQUIERE : 24 HORAS X 31 DIAS (DISTRIBUIDA EN 4 TURNOS DE 6 HORAS)</t>
  </si>
  <si>
    <t>MEDICINA INTERNA</t>
  </si>
  <si>
    <t xml:space="preserve">QUIRURGICAS </t>
  </si>
  <si>
    <t>EN LA NOCHE SE REQUIERE : 48 HORAS X 31 DIAS (DISTRIBUIDA EN 4 TURNOS DE 12 HORAS)</t>
  </si>
  <si>
    <t>CONDUCTORES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</si>
</sst>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&quot;$&quot;\ #,##0"/>
  </numFmts>
  <fonts count="11" x14ac:knownFonts="1">
    <font>
      <sz val="11"/>
      <color theme="1"/>
      <name val="Calibri"/>
      <family val="2"/>
      <scheme val="minor"/>
    </font>
    <font>
      <b/>
      <sz val="8"/>
      <color rgb="FF000000"/>
      <name val="Century Gothic"/>
      <family val="2"/>
    </font>
    <font>
      <sz val="8"/>
      <color theme="1"/>
      <name val="Arial"/>
      <family val="2"/>
    </font>
    <font>
      <sz val="8"/>
      <color rgb="FF000000"/>
      <name val="Century Gothic"/>
      <family val="2"/>
    </font>
    <font>
      <b/>
      <sz val="9"/>
      <color rgb="FF000000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3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right" vertical="center"/>
    </xf>
    <xf numFmtId="3" fontId="3" fillId="3" borderId="12" xfId="0" applyNumberFormat="1" applyFont="1" applyFill="1" applyBorder="1" applyAlignment="1">
      <alignment horizontal="right" vertical="center"/>
    </xf>
    <xf numFmtId="0" fontId="3" fillId="4" borderId="7" xfId="0" applyFont="1" applyFill="1" applyBorder="1" applyAlignment="1">
      <alignment vertical="center" wrapText="1"/>
    </xf>
    <xf numFmtId="3" fontId="3" fillId="4" borderId="8" xfId="0" applyNumberFormat="1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right" vertical="center"/>
    </xf>
    <xf numFmtId="3" fontId="3" fillId="4" borderId="12" xfId="0" applyNumberFormat="1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right" vertical="center"/>
    </xf>
    <xf numFmtId="3" fontId="3" fillId="4" borderId="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3" fontId="5" fillId="4" borderId="7" xfId="0" applyNumberFormat="1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3" fontId="3" fillId="3" borderId="7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1" fillId="4" borderId="17" xfId="0" applyFont="1" applyFill="1" applyBorder="1" applyAlignment="1">
      <alignment horizontal="left" vertical="center" wrapText="1"/>
    </xf>
    <xf numFmtId="165" fontId="7" fillId="3" borderId="5" xfId="0" applyNumberFormat="1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165" fontId="9" fillId="3" borderId="0" xfId="0" applyNumberFormat="1" applyFont="1" applyFill="1" applyAlignment="1">
      <alignment vertical="center"/>
    </xf>
    <xf numFmtId="165" fontId="10" fillId="3" borderId="0" xfId="0" applyNumberFormat="1" applyFont="1" applyFill="1" applyAlignment="1">
      <alignment vertical="center"/>
    </xf>
    <xf numFmtId="3" fontId="4" fillId="3" borderId="13" xfId="0" applyNumberFormat="1" applyFont="1" applyFill="1" applyBorder="1" applyAlignment="1">
      <alignment horizontal="right" vertical="center"/>
    </xf>
    <xf numFmtId="3" fontId="4" fillId="4" borderId="13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left" vertical="center" wrapText="1"/>
    </xf>
    <xf numFmtId="3" fontId="4" fillId="4" borderId="13" xfId="0" applyNumberFormat="1" applyFont="1" applyFill="1" applyBorder="1" applyAlignment="1">
      <alignment horizontal="right" vertical="center"/>
    </xf>
    <xf numFmtId="3" fontId="4" fillId="3" borderId="13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3" fontId="3" fillId="3" borderId="8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" fontId="4" fillId="3" borderId="15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left" vertical="center" wrapText="1"/>
    </xf>
    <xf numFmtId="3" fontId="4" fillId="4" borderId="13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3" fontId="4" fillId="3" borderId="13" xfId="0" applyNumberFormat="1" applyFont="1" applyFill="1" applyBorder="1" applyAlignment="1">
      <alignment horizontal="right" vertical="center"/>
    </xf>
    <xf numFmtId="0" fontId="1" fillId="4" borderId="11" xfId="0" applyFont="1" applyFill="1" applyBorder="1" applyAlignment="1">
      <alignment horizontal="left" vertical="center"/>
    </xf>
    <xf numFmtId="164" fontId="4" fillId="4" borderId="13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3" fontId="4" fillId="3" borderId="10" xfId="0" applyNumberFormat="1" applyFont="1" applyFill="1" applyBorder="1" applyAlignment="1">
      <alignment horizontal="right" vertical="center"/>
    </xf>
    <xf numFmtId="0" fontId="1" fillId="4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3" fontId="4" fillId="4" borderId="1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120" zoomScaleNormal="120" workbookViewId="0">
      <selection activeCell="B9" sqref="B9"/>
    </sheetView>
  </sheetViews>
  <sheetFormatPr baseColWidth="10" defaultRowHeight="25.5" customHeight="1" x14ac:dyDescent="0.25"/>
  <cols>
    <col min="1" max="1" width="20.140625" style="1" customWidth="1"/>
    <col min="2" max="2" width="77.140625" style="1" customWidth="1"/>
    <col min="3" max="9" width="10.7109375" style="1" customWidth="1"/>
    <col min="10" max="10" width="16.5703125" style="1" customWidth="1"/>
    <col min="11" max="16384" width="11.42578125" style="1"/>
  </cols>
  <sheetData>
    <row r="1" spans="1:10" ht="25.5" customHeight="1" thickBot="1" x14ac:dyDescent="0.3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25.5" customHeight="1" thickBot="1" x14ac:dyDescent="0.3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2"/>
    </row>
    <row r="3" spans="1:10" ht="47.25" customHeight="1" thickBo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5" t="s">
        <v>11</v>
      </c>
    </row>
    <row r="4" spans="1:10" ht="25.5" customHeight="1" x14ac:dyDescent="0.25">
      <c r="A4" s="63" t="s">
        <v>12</v>
      </c>
      <c r="B4" s="6" t="s">
        <v>13</v>
      </c>
      <c r="C4" s="7">
        <v>8400</v>
      </c>
      <c r="D4" s="8"/>
      <c r="E4" s="9">
        <v>1302</v>
      </c>
      <c r="F4" s="10"/>
      <c r="G4" s="9">
        <f>E4</f>
        <v>1302</v>
      </c>
      <c r="H4" s="7">
        <f>C4*E4</f>
        <v>10936800</v>
      </c>
      <c r="I4" s="11">
        <f>D4*F4</f>
        <v>0</v>
      </c>
      <c r="J4" s="64">
        <f>H4+H5+I6</f>
        <v>28867200</v>
      </c>
    </row>
    <row r="5" spans="1:10" ht="25.5" customHeight="1" x14ac:dyDescent="0.25">
      <c r="A5" s="54"/>
      <c r="B5" s="6" t="s">
        <v>14</v>
      </c>
      <c r="C5" s="7">
        <v>8400</v>
      </c>
      <c r="D5" s="12"/>
      <c r="E5" s="13">
        <v>1302</v>
      </c>
      <c r="F5" s="13"/>
      <c r="G5" s="13">
        <f>E5</f>
        <v>1302</v>
      </c>
      <c r="H5" s="14">
        <f t="shared" ref="H5:I20" si="0">C5*E5</f>
        <v>10936800</v>
      </c>
      <c r="I5" s="15">
        <f t="shared" si="0"/>
        <v>0</v>
      </c>
      <c r="J5" s="55"/>
    </row>
    <row r="6" spans="1:10" ht="25.5" customHeight="1" x14ac:dyDescent="0.25">
      <c r="A6" s="54"/>
      <c r="B6" s="6" t="s">
        <v>15</v>
      </c>
      <c r="C6" s="7"/>
      <c r="D6" s="7">
        <v>9400</v>
      </c>
      <c r="E6" s="13"/>
      <c r="F6" s="13">
        <v>744</v>
      </c>
      <c r="G6" s="13">
        <f>F6</f>
        <v>744</v>
      </c>
      <c r="H6" s="14">
        <f t="shared" si="0"/>
        <v>0</v>
      </c>
      <c r="I6" s="15">
        <f t="shared" si="0"/>
        <v>6993600</v>
      </c>
      <c r="J6" s="55"/>
    </row>
    <row r="7" spans="1:10" ht="25.5" customHeight="1" x14ac:dyDescent="0.25">
      <c r="A7" s="65" t="s">
        <v>48</v>
      </c>
      <c r="B7" s="16" t="s">
        <v>16</v>
      </c>
      <c r="C7" s="17">
        <v>8400</v>
      </c>
      <c r="D7" s="18"/>
      <c r="E7" s="19">
        <v>558</v>
      </c>
      <c r="F7" s="19"/>
      <c r="G7" s="19">
        <f>E7</f>
        <v>558</v>
      </c>
      <c r="H7" s="20">
        <f t="shared" si="0"/>
        <v>4687200</v>
      </c>
      <c r="I7" s="21">
        <f t="shared" si="0"/>
        <v>0</v>
      </c>
      <c r="J7" s="51">
        <f>H7+H8+I9</f>
        <v>19864800</v>
      </c>
    </row>
    <row r="8" spans="1:10" ht="25.5" customHeight="1" x14ac:dyDescent="0.25">
      <c r="A8" s="65"/>
      <c r="B8" s="16" t="s">
        <v>17</v>
      </c>
      <c r="C8" s="17">
        <v>8400</v>
      </c>
      <c r="D8" s="22"/>
      <c r="E8" s="19">
        <v>558</v>
      </c>
      <c r="F8" s="19"/>
      <c r="G8" s="19">
        <f>E8</f>
        <v>558</v>
      </c>
      <c r="H8" s="20">
        <f t="shared" si="0"/>
        <v>4687200</v>
      </c>
      <c r="I8" s="21">
        <f t="shared" si="0"/>
        <v>0</v>
      </c>
      <c r="J8" s="51"/>
    </row>
    <row r="9" spans="1:10" ht="25.5" customHeight="1" x14ac:dyDescent="0.25">
      <c r="A9" s="65"/>
      <c r="B9" s="16" t="s">
        <v>18</v>
      </c>
      <c r="C9" s="17"/>
      <c r="D9" s="17">
        <v>9400</v>
      </c>
      <c r="E9" s="19"/>
      <c r="F9" s="19">
        <v>1116</v>
      </c>
      <c r="G9" s="19">
        <f>F9</f>
        <v>1116</v>
      </c>
      <c r="H9" s="20">
        <f t="shared" si="0"/>
        <v>0</v>
      </c>
      <c r="I9" s="21">
        <f t="shared" si="0"/>
        <v>10490400</v>
      </c>
      <c r="J9" s="51"/>
    </row>
    <row r="10" spans="1:10" ht="25.5" customHeight="1" x14ac:dyDescent="0.25">
      <c r="A10" s="66" t="s">
        <v>49</v>
      </c>
      <c r="B10" s="6" t="s">
        <v>16</v>
      </c>
      <c r="C10" s="7">
        <v>8400</v>
      </c>
      <c r="D10" s="23"/>
      <c r="E10" s="13">
        <v>558</v>
      </c>
      <c r="F10" s="13"/>
      <c r="G10" s="13">
        <f>E10</f>
        <v>558</v>
      </c>
      <c r="H10" s="14">
        <f t="shared" si="0"/>
        <v>4687200</v>
      </c>
      <c r="I10" s="15">
        <f t="shared" si="0"/>
        <v>0</v>
      </c>
      <c r="J10" s="55">
        <f>H10+H11+I12</f>
        <v>19418400</v>
      </c>
    </row>
    <row r="11" spans="1:10" ht="25.5" customHeight="1" x14ac:dyDescent="0.25">
      <c r="A11" s="66"/>
      <c r="B11" s="6" t="s">
        <v>17</v>
      </c>
      <c r="C11" s="7">
        <v>8400</v>
      </c>
      <c r="D11" s="12"/>
      <c r="E11" s="13">
        <v>558</v>
      </c>
      <c r="F11" s="13"/>
      <c r="G11" s="13">
        <f>E11</f>
        <v>558</v>
      </c>
      <c r="H11" s="14">
        <f t="shared" si="0"/>
        <v>4687200</v>
      </c>
      <c r="I11" s="15">
        <f t="shared" si="0"/>
        <v>0</v>
      </c>
      <c r="J11" s="55"/>
    </row>
    <row r="12" spans="1:10" ht="25.5" customHeight="1" x14ac:dyDescent="0.25">
      <c r="A12" s="66"/>
      <c r="B12" s="6" t="s">
        <v>18</v>
      </c>
      <c r="C12" s="7"/>
      <c r="D12" s="7">
        <v>9000</v>
      </c>
      <c r="E12" s="13"/>
      <c r="F12" s="13">
        <v>1116</v>
      </c>
      <c r="G12" s="13">
        <f>F12</f>
        <v>1116</v>
      </c>
      <c r="H12" s="14">
        <f t="shared" si="0"/>
        <v>0</v>
      </c>
      <c r="I12" s="15">
        <f t="shared" si="0"/>
        <v>10044000</v>
      </c>
      <c r="J12" s="55"/>
    </row>
    <row r="13" spans="1:10" ht="25.5" customHeight="1" x14ac:dyDescent="0.25">
      <c r="A13" s="67" t="s">
        <v>19</v>
      </c>
      <c r="B13" s="16" t="s">
        <v>20</v>
      </c>
      <c r="C13" s="17">
        <v>8400</v>
      </c>
      <c r="D13" s="20"/>
      <c r="E13" s="19">
        <v>186</v>
      </c>
      <c r="F13" s="19"/>
      <c r="G13" s="19">
        <f>E13</f>
        <v>186</v>
      </c>
      <c r="H13" s="20">
        <f>C13*G13</f>
        <v>1562400</v>
      </c>
      <c r="I13" s="21">
        <v>0</v>
      </c>
      <c r="J13" s="70">
        <f>H13+H14+I15</f>
        <v>6621600</v>
      </c>
    </row>
    <row r="14" spans="1:10" ht="25.5" customHeight="1" x14ac:dyDescent="0.25">
      <c r="A14" s="68"/>
      <c r="B14" s="16" t="s">
        <v>21</v>
      </c>
      <c r="C14" s="17">
        <v>8400</v>
      </c>
      <c r="D14" s="20"/>
      <c r="E14" s="19">
        <v>186</v>
      </c>
      <c r="F14" s="19"/>
      <c r="G14" s="19">
        <f>E14</f>
        <v>186</v>
      </c>
      <c r="H14" s="20">
        <f>C14*G14</f>
        <v>1562400</v>
      </c>
      <c r="I14" s="21">
        <v>0</v>
      </c>
      <c r="J14" s="51"/>
    </row>
    <row r="15" spans="1:10" ht="25.5" customHeight="1" x14ac:dyDescent="0.25">
      <c r="A15" s="69"/>
      <c r="B15" s="16" t="s">
        <v>22</v>
      </c>
      <c r="C15" s="17"/>
      <c r="D15" s="17">
        <v>9400</v>
      </c>
      <c r="E15" s="19"/>
      <c r="F15" s="19">
        <v>372</v>
      </c>
      <c r="G15" s="19">
        <f>F15</f>
        <v>372</v>
      </c>
      <c r="H15" s="20">
        <f t="shared" si="0"/>
        <v>0</v>
      </c>
      <c r="I15" s="21">
        <f t="shared" si="0"/>
        <v>3496800</v>
      </c>
      <c r="J15" s="51"/>
    </row>
    <row r="16" spans="1:10" ht="25.5" customHeight="1" x14ac:dyDescent="0.25">
      <c r="A16" s="54" t="s">
        <v>23</v>
      </c>
      <c r="B16" s="6" t="s">
        <v>24</v>
      </c>
      <c r="C16" s="7">
        <v>8400</v>
      </c>
      <c r="D16" s="12"/>
      <c r="E16" s="13">
        <v>168</v>
      </c>
      <c r="F16" s="13"/>
      <c r="G16" s="13">
        <f>E16</f>
        <v>168</v>
      </c>
      <c r="H16" s="14">
        <f t="shared" si="0"/>
        <v>1411200</v>
      </c>
      <c r="I16" s="15">
        <f t="shared" si="0"/>
        <v>0</v>
      </c>
      <c r="J16" s="51">
        <f>H16+H17</f>
        <v>2822400</v>
      </c>
    </row>
    <row r="17" spans="1:10" ht="25.5" customHeight="1" x14ac:dyDescent="0.25">
      <c r="A17" s="54"/>
      <c r="B17" s="6" t="s">
        <v>25</v>
      </c>
      <c r="C17" s="7">
        <v>8400</v>
      </c>
      <c r="D17" s="12"/>
      <c r="E17" s="13">
        <v>168</v>
      </c>
      <c r="F17" s="13"/>
      <c r="G17" s="13">
        <f>E17</f>
        <v>168</v>
      </c>
      <c r="H17" s="14">
        <f t="shared" si="0"/>
        <v>1411200</v>
      </c>
      <c r="I17" s="15">
        <f t="shared" si="0"/>
        <v>0</v>
      </c>
      <c r="J17" s="51"/>
    </row>
    <row r="18" spans="1:10" ht="25.5" customHeight="1" x14ac:dyDescent="0.25">
      <c r="A18" s="56" t="s">
        <v>26</v>
      </c>
      <c r="B18" s="16" t="s">
        <v>13</v>
      </c>
      <c r="C18" s="17">
        <v>8800</v>
      </c>
      <c r="D18" s="22"/>
      <c r="E18" s="19">
        <v>1302</v>
      </c>
      <c r="F18" s="19"/>
      <c r="G18" s="19">
        <f>E18</f>
        <v>1302</v>
      </c>
      <c r="H18" s="20">
        <f t="shared" si="0"/>
        <v>11457600</v>
      </c>
      <c r="I18" s="21">
        <f t="shared" si="0"/>
        <v>0</v>
      </c>
      <c r="J18" s="51">
        <f>H18+H19+I20</f>
        <v>44788800</v>
      </c>
    </row>
    <row r="19" spans="1:10" ht="25.5" customHeight="1" x14ac:dyDescent="0.25">
      <c r="A19" s="56"/>
      <c r="B19" s="16" t="s">
        <v>14</v>
      </c>
      <c r="C19" s="17">
        <v>8800</v>
      </c>
      <c r="D19" s="22"/>
      <c r="E19" s="19">
        <v>1302</v>
      </c>
      <c r="F19" s="19"/>
      <c r="G19" s="19">
        <f>E19</f>
        <v>1302</v>
      </c>
      <c r="H19" s="20">
        <f t="shared" si="0"/>
        <v>11457600</v>
      </c>
      <c r="I19" s="21">
        <f t="shared" si="0"/>
        <v>0</v>
      </c>
      <c r="J19" s="51"/>
    </row>
    <row r="20" spans="1:10" ht="25.5" customHeight="1" x14ac:dyDescent="0.25">
      <c r="A20" s="56"/>
      <c r="B20" s="16" t="s">
        <v>27</v>
      </c>
      <c r="C20" s="17"/>
      <c r="D20" s="17">
        <v>9800</v>
      </c>
      <c r="E20" s="19"/>
      <c r="F20" s="24">
        <v>2232</v>
      </c>
      <c r="G20" s="24">
        <f>F20</f>
        <v>2232</v>
      </c>
      <c r="H20" s="20">
        <f t="shared" si="0"/>
        <v>0</v>
      </c>
      <c r="I20" s="21">
        <f t="shared" si="0"/>
        <v>21873600</v>
      </c>
      <c r="J20" s="51"/>
    </row>
    <row r="21" spans="1:10" ht="32.25" customHeight="1" x14ac:dyDescent="0.25">
      <c r="A21" s="54" t="s">
        <v>28</v>
      </c>
      <c r="B21" s="6" t="s">
        <v>29</v>
      </c>
      <c r="C21" s="7">
        <v>8800</v>
      </c>
      <c r="D21" s="14"/>
      <c r="E21" s="13">
        <v>744</v>
      </c>
      <c r="F21" s="25"/>
      <c r="G21" s="13">
        <v>160</v>
      </c>
      <c r="H21" s="14">
        <f t="shared" ref="H21:I32" si="1">C21*E21</f>
        <v>6547200</v>
      </c>
      <c r="I21" s="15">
        <f t="shared" si="1"/>
        <v>0</v>
      </c>
      <c r="J21" s="55">
        <f>H21+H22+I23</f>
        <v>27676800</v>
      </c>
    </row>
    <row r="22" spans="1:10" ht="25.5" customHeight="1" x14ac:dyDescent="0.25">
      <c r="A22" s="54"/>
      <c r="B22" s="6" t="s">
        <v>30</v>
      </c>
      <c r="C22" s="7">
        <v>8800</v>
      </c>
      <c r="D22" s="14"/>
      <c r="E22" s="13">
        <v>744</v>
      </c>
      <c r="F22" s="13"/>
      <c r="G22" s="13">
        <v>992</v>
      </c>
      <c r="H22" s="14">
        <f t="shared" si="1"/>
        <v>6547200</v>
      </c>
      <c r="I22" s="15">
        <f t="shared" si="1"/>
        <v>0</v>
      </c>
      <c r="J22" s="55"/>
    </row>
    <row r="23" spans="1:10" ht="25.5" customHeight="1" x14ac:dyDescent="0.25">
      <c r="A23" s="54"/>
      <c r="B23" s="6" t="s">
        <v>31</v>
      </c>
      <c r="C23" s="7"/>
      <c r="D23" s="7">
        <v>9800</v>
      </c>
      <c r="E23" s="25"/>
      <c r="F23" s="13">
        <v>1488</v>
      </c>
      <c r="G23" s="13">
        <f>F23</f>
        <v>1488</v>
      </c>
      <c r="H23" s="14">
        <f t="shared" si="1"/>
        <v>0</v>
      </c>
      <c r="I23" s="15">
        <f t="shared" si="1"/>
        <v>14582400</v>
      </c>
      <c r="J23" s="55"/>
    </row>
    <row r="24" spans="1:10" ht="25.5" customHeight="1" x14ac:dyDescent="0.25">
      <c r="A24" s="56" t="s">
        <v>32</v>
      </c>
      <c r="B24" s="16" t="s">
        <v>16</v>
      </c>
      <c r="C24" s="17">
        <v>8400</v>
      </c>
      <c r="D24" s="22"/>
      <c r="E24" s="19">
        <v>558</v>
      </c>
      <c r="F24" s="19"/>
      <c r="G24" s="19">
        <f>E24</f>
        <v>558</v>
      </c>
      <c r="H24" s="20">
        <f t="shared" si="1"/>
        <v>4687200</v>
      </c>
      <c r="I24" s="21">
        <f t="shared" si="1"/>
        <v>0</v>
      </c>
      <c r="J24" s="57">
        <f>H24+H25+I26</f>
        <v>24924000</v>
      </c>
    </row>
    <row r="25" spans="1:10" ht="25.5" customHeight="1" x14ac:dyDescent="0.25">
      <c r="A25" s="56"/>
      <c r="B25" s="16" t="s">
        <v>47</v>
      </c>
      <c r="C25" s="17">
        <v>8400</v>
      </c>
      <c r="D25" s="26"/>
      <c r="E25" s="27">
        <v>744</v>
      </c>
      <c r="F25" s="19"/>
      <c r="G25" s="19">
        <f>E25</f>
        <v>744</v>
      </c>
      <c r="H25" s="20">
        <f t="shared" si="1"/>
        <v>6249600</v>
      </c>
      <c r="I25" s="21">
        <f t="shared" si="1"/>
        <v>0</v>
      </c>
      <c r="J25" s="57"/>
    </row>
    <row r="26" spans="1:10" ht="25.5" customHeight="1" x14ac:dyDescent="0.25">
      <c r="A26" s="56"/>
      <c r="B26" s="16" t="s">
        <v>50</v>
      </c>
      <c r="C26" s="17"/>
      <c r="D26" s="17">
        <v>9400</v>
      </c>
      <c r="E26" s="24"/>
      <c r="F26" s="19">
        <v>1488</v>
      </c>
      <c r="G26" s="19">
        <f>E26+F26</f>
        <v>1488</v>
      </c>
      <c r="H26" s="20">
        <f t="shared" si="1"/>
        <v>0</v>
      </c>
      <c r="I26" s="21">
        <f t="shared" si="1"/>
        <v>13987200</v>
      </c>
      <c r="J26" s="57"/>
    </row>
    <row r="27" spans="1:10" ht="25.5" customHeight="1" x14ac:dyDescent="0.25">
      <c r="A27" s="58" t="s">
        <v>33</v>
      </c>
      <c r="B27" s="6" t="s">
        <v>34</v>
      </c>
      <c r="C27" s="7">
        <v>8400</v>
      </c>
      <c r="D27" s="12"/>
      <c r="E27" s="13">
        <v>372</v>
      </c>
      <c r="F27" s="13"/>
      <c r="G27" s="13">
        <f>E27</f>
        <v>372</v>
      </c>
      <c r="H27" s="14">
        <f>C27*E27</f>
        <v>3124800</v>
      </c>
      <c r="I27" s="15">
        <f t="shared" si="1"/>
        <v>0</v>
      </c>
      <c r="J27" s="55">
        <f>H27+H28+I29</f>
        <v>13243200</v>
      </c>
    </row>
    <row r="28" spans="1:10" ht="25.5" customHeight="1" x14ac:dyDescent="0.25">
      <c r="A28" s="58"/>
      <c r="B28" s="6" t="s">
        <v>35</v>
      </c>
      <c r="C28" s="7">
        <v>8400</v>
      </c>
      <c r="D28" s="14"/>
      <c r="E28" s="13">
        <v>372</v>
      </c>
      <c r="F28" s="13"/>
      <c r="G28" s="13">
        <f>E28</f>
        <v>372</v>
      </c>
      <c r="H28" s="14">
        <f>C28*G28</f>
        <v>3124800</v>
      </c>
      <c r="I28" s="15">
        <f t="shared" si="1"/>
        <v>0</v>
      </c>
      <c r="J28" s="55"/>
    </row>
    <row r="29" spans="1:10" ht="25.5" customHeight="1" x14ac:dyDescent="0.25">
      <c r="A29" s="58"/>
      <c r="B29" s="6" t="s">
        <v>44</v>
      </c>
      <c r="C29" s="7"/>
      <c r="D29" s="7">
        <v>9400</v>
      </c>
      <c r="E29" s="13"/>
      <c r="F29" s="13">
        <v>744</v>
      </c>
      <c r="G29" s="13">
        <f>F29</f>
        <v>744</v>
      </c>
      <c r="H29" s="14">
        <f t="shared" si="1"/>
        <v>0</v>
      </c>
      <c r="I29" s="15">
        <f>D29*G29</f>
        <v>6993600</v>
      </c>
      <c r="J29" s="55"/>
    </row>
    <row r="30" spans="1:10" ht="25.5" customHeight="1" x14ac:dyDescent="0.25">
      <c r="A30" s="50" t="s">
        <v>36</v>
      </c>
      <c r="B30" s="16" t="s">
        <v>45</v>
      </c>
      <c r="C30" s="17">
        <v>7900</v>
      </c>
      <c r="D30" s="18"/>
      <c r="E30" s="19">
        <v>372</v>
      </c>
      <c r="F30" s="19"/>
      <c r="G30" s="19">
        <f>E30</f>
        <v>372</v>
      </c>
      <c r="H30" s="20">
        <f>C30*G30</f>
        <v>2938800</v>
      </c>
      <c r="I30" s="21">
        <f t="shared" si="1"/>
        <v>0</v>
      </c>
      <c r="J30" s="51">
        <f>H30+H31+I32</f>
        <v>9225600</v>
      </c>
    </row>
    <row r="31" spans="1:10" ht="25.5" customHeight="1" x14ac:dyDescent="0.25">
      <c r="A31" s="50"/>
      <c r="B31" s="16" t="s">
        <v>46</v>
      </c>
      <c r="C31" s="17">
        <v>7900</v>
      </c>
      <c r="D31" s="22"/>
      <c r="E31" s="19">
        <v>372</v>
      </c>
      <c r="F31" s="19"/>
      <c r="G31" s="19">
        <f>E31</f>
        <v>372</v>
      </c>
      <c r="H31" s="20">
        <f>C31*G31</f>
        <v>2938800</v>
      </c>
      <c r="I31" s="21">
        <f t="shared" si="1"/>
        <v>0</v>
      </c>
      <c r="J31" s="51"/>
    </row>
    <row r="32" spans="1:10" ht="25.5" customHeight="1" x14ac:dyDescent="0.25">
      <c r="A32" s="50"/>
      <c r="B32" s="16" t="s">
        <v>37</v>
      </c>
      <c r="C32" s="17"/>
      <c r="D32" s="17">
        <v>9000</v>
      </c>
      <c r="E32" s="19"/>
      <c r="F32" s="19">
        <v>372</v>
      </c>
      <c r="G32" s="19">
        <v>372</v>
      </c>
      <c r="H32" s="20">
        <f t="shared" si="1"/>
        <v>0</v>
      </c>
      <c r="I32" s="21">
        <f t="shared" si="1"/>
        <v>3348000</v>
      </c>
      <c r="J32" s="51"/>
    </row>
    <row r="33" spans="1:11" ht="28.5" customHeight="1" x14ac:dyDescent="0.25">
      <c r="A33" s="28" t="s">
        <v>38</v>
      </c>
      <c r="B33" s="6" t="s">
        <v>39</v>
      </c>
      <c r="C33" s="13">
        <v>11</v>
      </c>
      <c r="D33" s="7">
        <v>1483152</v>
      </c>
      <c r="E33" s="29"/>
      <c r="F33" s="30"/>
      <c r="G33" s="6"/>
      <c r="H33" s="14"/>
      <c r="I33" s="15"/>
      <c r="J33" s="38">
        <f>C33*D33</f>
        <v>16314672</v>
      </c>
    </row>
    <row r="34" spans="1:11" ht="28.5" customHeight="1" thickBot="1" x14ac:dyDescent="0.3">
      <c r="A34" s="31" t="s">
        <v>41</v>
      </c>
      <c r="B34" s="16" t="s">
        <v>40</v>
      </c>
      <c r="C34" s="19">
        <v>5</v>
      </c>
      <c r="D34" s="20">
        <v>1790000</v>
      </c>
      <c r="E34" s="45"/>
      <c r="F34" s="46"/>
      <c r="G34" s="20">
        <v>3500000</v>
      </c>
      <c r="H34" s="20"/>
      <c r="I34" s="21"/>
      <c r="J34" s="39">
        <f>(C34*D34)+G34</f>
        <v>12450000</v>
      </c>
    </row>
    <row r="35" spans="1:11" ht="28.5" customHeight="1" thickBot="1" x14ac:dyDescent="0.3">
      <c r="A35" s="40" t="s">
        <v>51</v>
      </c>
      <c r="B35" s="6" t="s">
        <v>40</v>
      </c>
      <c r="C35" s="10">
        <v>5</v>
      </c>
      <c r="D35" s="7">
        <v>1637700</v>
      </c>
      <c r="E35" s="47"/>
      <c r="F35" s="48"/>
      <c r="G35" s="7">
        <v>4500000</v>
      </c>
      <c r="H35" s="7"/>
      <c r="I35" s="11"/>
      <c r="J35" s="49">
        <f>(C35*D35)+G35</f>
        <v>12688500</v>
      </c>
    </row>
    <row r="36" spans="1:11" ht="31.5" customHeight="1" thickBot="1" x14ac:dyDescent="0.3">
      <c r="A36" s="52" t="s">
        <v>42</v>
      </c>
      <c r="B36" s="53"/>
      <c r="C36" s="53"/>
      <c r="D36" s="53"/>
      <c r="E36" s="53"/>
      <c r="F36" s="53"/>
      <c r="G36" s="53"/>
      <c r="H36" s="53"/>
      <c r="I36" s="53"/>
      <c r="J36" s="32">
        <f>J4+J7+J10+J13+J16+J18+J21+J24+J27+J30+J33+J35</f>
        <v>226455972</v>
      </c>
    </row>
    <row r="37" spans="1:11" ht="25.5" customHeight="1" thickBot="1" x14ac:dyDescent="0.3">
      <c r="A37" s="52" t="s">
        <v>43</v>
      </c>
      <c r="B37" s="53"/>
      <c r="C37" s="53"/>
      <c r="D37" s="53"/>
      <c r="E37" s="53"/>
      <c r="F37" s="53"/>
      <c r="G37" s="53"/>
      <c r="H37" s="53"/>
      <c r="I37" s="53"/>
      <c r="J37" s="32">
        <f>J36/30</f>
        <v>7548532.4000000004</v>
      </c>
    </row>
    <row r="38" spans="1:11" ht="25.5" customHeight="1" thickBot="1" x14ac:dyDescent="0.3">
      <c r="A38" s="33"/>
      <c r="B38" s="34"/>
      <c r="C38" s="34"/>
      <c r="D38" s="34"/>
      <c r="E38" s="34"/>
      <c r="F38" s="34"/>
      <c r="G38" s="34"/>
      <c r="H38" s="34"/>
      <c r="I38" s="34"/>
      <c r="J38" s="35"/>
      <c r="K38" s="34"/>
    </row>
    <row r="39" spans="1:11" ht="25.5" customHeight="1" thickBot="1" x14ac:dyDescent="0.3">
      <c r="A39" s="52" t="s">
        <v>43</v>
      </c>
      <c r="B39" s="53"/>
      <c r="C39" s="53"/>
      <c r="D39" s="53"/>
      <c r="E39" s="53"/>
      <c r="F39" s="53"/>
      <c r="G39" s="53"/>
      <c r="H39" s="53"/>
      <c r="I39" s="59"/>
      <c r="J39" s="37">
        <f>J36*12</f>
        <v>2717471664</v>
      </c>
    </row>
    <row r="40" spans="1:11" ht="25.5" customHeight="1" x14ac:dyDescent="0.25">
      <c r="J40" s="36"/>
    </row>
  </sheetData>
  <mergeCells count="25">
    <mergeCell ref="A39:I39"/>
    <mergeCell ref="A1:J1"/>
    <mergeCell ref="A2:J2"/>
    <mergeCell ref="A4:A6"/>
    <mergeCell ref="J4:J6"/>
    <mergeCell ref="A7:A9"/>
    <mergeCell ref="J7:J9"/>
    <mergeCell ref="A10:A12"/>
    <mergeCell ref="J10:J12"/>
    <mergeCell ref="A13:A15"/>
    <mergeCell ref="J13:J15"/>
    <mergeCell ref="A16:A17"/>
    <mergeCell ref="J16:J17"/>
    <mergeCell ref="A37:I37"/>
    <mergeCell ref="A18:A20"/>
    <mergeCell ref="J18:J20"/>
    <mergeCell ref="A30:A32"/>
    <mergeCell ref="J30:J32"/>
    <mergeCell ref="A36:I36"/>
    <mergeCell ref="A21:A23"/>
    <mergeCell ref="J21:J23"/>
    <mergeCell ref="A24:A26"/>
    <mergeCell ref="J24:J26"/>
    <mergeCell ref="A27:A29"/>
    <mergeCell ref="J27:J29"/>
  </mergeCells>
  <printOptions horizontalCentered="1" verticalCentered="1"/>
  <pageMargins left="1.1811023622047245" right="0.78740157480314965" top="0.74803149606299213" bottom="0.74803149606299213" header="0.31496062992125984" footer="0.31496062992125984"/>
  <pageSetup scale="60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="118" zoomScaleNormal="118" workbookViewId="0">
      <selection activeCell="L38" sqref="L38"/>
    </sheetView>
  </sheetViews>
  <sheetFormatPr baseColWidth="10" defaultRowHeight="25.5" customHeight="1" x14ac:dyDescent="0.25"/>
  <cols>
    <col min="1" max="1" width="20.140625" style="1" customWidth="1"/>
    <col min="2" max="2" width="77.140625" style="1" customWidth="1"/>
    <col min="3" max="9" width="10.7109375" style="1" customWidth="1"/>
    <col min="10" max="10" width="16.5703125" style="1" customWidth="1"/>
    <col min="11" max="16384" width="11.42578125" style="1"/>
  </cols>
  <sheetData>
    <row r="1" spans="1:10" ht="25.5" customHeight="1" thickBot="1" x14ac:dyDescent="0.3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25.5" customHeight="1" thickBot="1" x14ac:dyDescent="0.3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2"/>
    </row>
    <row r="3" spans="1:10" ht="47.25" customHeight="1" thickBot="1" x14ac:dyDescent="0.3">
      <c r="A3" s="4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5" t="s">
        <v>11</v>
      </c>
    </row>
    <row r="4" spans="1:10" ht="25.5" customHeight="1" x14ac:dyDescent="0.25">
      <c r="A4" s="63" t="s">
        <v>12</v>
      </c>
      <c r="B4" s="6" t="s">
        <v>13</v>
      </c>
      <c r="C4" s="7"/>
      <c r="D4" s="8"/>
      <c r="E4" s="9">
        <v>1302</v>
      </c>
      <c r="F4" s="10"/>
      <c r="G4" s="9">
        <f>E4</f>
        <v>1302</v>
      </c>
      <c r="H4" s="7"/>
      <c r="I4" s="11"/>
      <c r="J4" s="64"/>
    </row>
    <row r="5" spans="1:10" ht="25.5" customHeight="1" x14ac:dyDescent="0.25">
      <c r="A5" s="54"/>
      <c r="B5" s="6" t="s">
        <v>14</v>
      </c>
      <c r="C5" s="7"/>
      <c r="D5" s="12"/>
      <c r="E5" s="13">
        <v>1302</v>
      </c>
      <c r="F5" s="13"/>
      <c r="G5" s="13">
        <f>E5</f>
        <v>1302</v>
      </c>
      <c r="H5" s="14"/>
      <c r="I5" s="15"/>
      <c r="J5" s="55"/>
    </row>
    <row r="6" spans="1:10" ht="25.5" customHeight="1" x14ac:dyDescent="0.25">
      <c r="A6" s="54"/>
      <c r="B6" s="6" t="s">
        <v>15</v>
      </c>
      <c r="C6" s="7"/>
      <c r="D6" s="7"/>
      <c r="E6" s="13"/>
      <c r="F6" s="13">
        <v>744</v>
      </c>
      <c r="G6" s="13">
        <f>F6</f>
        <v>744</v>
      </c>
      <c r="H6" s="14"/>
      <c r="I6" s="15"/>
      <c r="J6" s="55"/>
    </row>
    <row r="7" spans="1:10" ht="25.5" customHeight="1" x14ac:dyDescent="0.25">
      <c r="A7" s="65" t="s">
        <v>48</v>
      </c>
      <c r="B7" s="16" t="s">
        <v>16</v>
      </c>
      <c r="C7" s="17"/>
      <c r="D7" s="18"/>
      <c r="E7" s="19">
        <v>558</v>
      </c>
      <c r="F7" s="19"/>
      <c r="G7" s="19">
        <f>E7</f>
        <v>558</v>
      </c>
      <c r="H7" s="20"/>
      <c r="I7" s="21"/>
      <c r="J7" s="51"/>
    </row>
    <row r="8" spans="1:10" ht="25.5" customHeight="1" x14ac:dyDescent="0.25">
      <c r="A8" s="65"/>
      <c r="B8" s="16" t="s">
        <v>17</v>
      </c>
      <c r="C8" s="17"/>
      <c r="D8" s="22"/>
      <c r="E8" s="19">
        <v>558</v>
      </c>
      <c r="F8" s="19"/>
      <c r="G8" s="19">
        <f>E8</f>
        <v>558</v>
      </c>
      <c r="H8" s="20"/>
      <c r="I8" s="21"/>
      <c r="J8" s="51"/>
    </row>
    <row r="9" spans="1:10" ht="25.5" customHeight="1" x14ac:dyDescent="0.25">
      <c r="A9" s="65"/>
      <c r="B9" s="16" t="s">
        <v>18</v>
      </c>
      <c r="C9" s="17"/>
      <c r="D9" s="17"/>
      <c r="E9" s="19"/>
      <c r="F9" s="19">
        <v>1116</v>
      </c>
      <c r="G9" s="19">
        <f>F9</f>
        <v>1116</v>
      </c>
      <c r="H9" s="20"/>
      <c r="I9" s="21"/>
      <c r="J9" s="51"/>
    </row>
    <row r="10" spans="1:10" ht="25.5" customHeight="1" x14ac:dyDescent="0.25">
      <c r="A10" s="66" t="s">
        <v>49</v>
      </c>
      <c r="B10" s="6" t="s">
        <v>16</v>
      </c>
      <c r="C10" s="7"/>
      <c r="D10" s="23"/>
      <c r="E10" s="13">
        <v>558</v>
      </c>
      <c r="F10" s="13"/>
      <c r="G10" s="13">
        <f>E10</f>
        <v>558</v>
      </c>
      <c r="H10" s="14"/>
      <c r="I10" s="15"/>
      <c r="J10" s="55"/>
    </row>
    <row r="11" spans="1:10" ht="25.5" customHeight="1" x14ac:dyDescent="0.25">
      <c r="A11" s="66"/>
      <c r="B11" s="6" t="s">
        <v>17</v>
      </c>
      <c r="C11" s="7"/>
      <c r="D11" s="12"/>
      <c r="E11" s="13">
        <v>558</v>
      </c>
      <c r="F11" s="13"/>
      <c r="G11" s="13">
        <f>E11</f>
        <v>558</v>
      </c>
      <c r="H11" s="14"/>
      <c r="I11" s="15"/>
      <c r="J11" s="55"/>
    </row>
    <row r="12" spans="1:10" ht="25.5" customHeight="1" x14ac:dyDescent="0.25">
      <c r="A12" s="66"/>
      <c r="B12" s="6" t="s">
        <v>18</v>
      </c>
      <c r="C12" s="7"/>
      <c r="D12" s="7"/>
      <c r="E12" s="13"/>
      <c r="F12" s="13">
        <v>1116</v>
      </c>
      <c r="G12" s="13">
        <f>F12</f>
        <v>1116</v>
      </c>
      <c r="H12" s="14"/>
      <c r="I12" s="15"/>
      <c r="J12" s="55"/>
    </row>
    <row r="13" spans="1:10" ht="25.5" customHeight="1" x14ac:dyDescent="0.25">
      <c r="A13" s="67" t="s">
        <v>19</v>
      </c>
      <c r="B13" s="16" t="s">
        <v>20</v>
      </c>
      <c r="C13" s="17"/>
      <c r="D13" s="20"/>
      <c r="E13" s="19">
        <v>186</v>
      </c>
      <c r="F13" s="19"/>
      <c r="G13" s="19">
        <f>E13</f>
        <v>186</v>
      </c>
      <c r="H13" s="20"/>
      <c r="I13" s="21"/>
      <c r="J13" s="70"/>
    </row>
    <row r="14" spans="1:10" ht="25.5" customHeight="1" x14ac:dyDescent="0.25">
      <c r="A14" s="68"/>
      <c r="B14" s="16" t="s">
        <v>21</v>
      </c>
      <c r="C14" s="17"/>
      <c r="D14" s="20"/>
      <c r="E14" s="19">
        <v>186</v>
      </c>
      <c r="F14" s="19"/>
      <c r="G14" s="19">
        <f>E14</f>
        <v>186</v>
      </c>
      <c r="H14" s="20"/>
      <c r="I14" s="21"/>
      <c r="J14" s="51"/>
    </row>
    <row r="15" spans="1:10" ht="25.5" customHeight="1" x14ac:dyDescent="0.25">
      <c r="A15" s="69"/>
      <c r="B15" s="16" t="s">
        <v>22</v>
      </c>
      <c r="C15" s="17"/>
      <c r="D15" s="17"/>
      <c r="E15" s="19"/>
      <c r="F15" s="19">
        <v>372</v>
      </c>
      <c r="G15" s="19">
        <f>F15</f>
        <v>372</v>
      </c>
      <c r="H15" s="20"/>
      <c r="I15" s="21"/>
      <c r="J15" s="51"/>
    </row>
    <row r="16" spans="1:10" ht="25.5" customHeight="1" x14ac:dyDescent="0.25">
      <c r="A16" s="54" t="s">
        <v>23</v>
      </c>
      <c r="B16" s="6" t="s">
        <v>24</v>
      </c>
      <c r="C16" s="7"/>
      <c r="D16" s="12"/>
      <c r="E16" s="13">
        <v>168</v>
      </c>
      <c r="F16" s="13"/>
      <c r="G16" s="13">
        <f>E16</f>
        <v>168</v>
      </c>
      <c r="H16" s="14"/>
      <c r="I16" s="15"/>
      <c r="J16" s="51"/>
    </row>
    <row r="17" spans="1:10" ht="25.5" customHeight="1" x14ac:dyDescent="0.25">
      <c r="A17" s="54"/>
      <c r="B17" s="6" t="s">
        <v>25</v>
      </c>
      <c r="C17" s="7"/>
      <c r="D17" s="12"/>
      <c r="E17" s="13">
        <v>168</v>
      </c>
      <c r="F17" s="13"/>
      <c r="G17" s="13">
        <f>E17</f>
        <v>168</v>
      </c>
      <c r="H17" s="14"/>
      <c r="I17" s="15"/>
      <c r="J17" s="51"/>
    </row>
    <row r="18" spans="1:10" ht="25.5" customHeight="1" x14ac:dyDescent="0.25">
      <c r="A18" s="56" t="s">
        <v>26</v>
      </c>
      <c r="B18" s="16" t="s">
        <v>13</v>
      </c>
      <c r="C18" s="17"/>
      <c r="D18" s="22"/>
      <c r="E18" s="19">
        <v>1302</v>
      </c>
      <c r="F18" s="19"/>
      <c r="G18" s="19">
        <f>E18</f>
        <v>1302</v>
      </c>
      <c r="H18" s="20"/>
      <c r="I18" s="21"/>
      <c r="J18" s="51"/>
    </row>
    <row r="19" spans="1:10" ht="25.5" customHeight="1" x14ac:dyDescent="0.25">
      <c r="A19" s="56"/>
      <c r="B19" s="16" t="s">
        <v>14</v>
      </c>
      <c r="C19" s="17"/>
      <c r="D19" s="22"/>
      <c r="E19" s="19">
        <v>1302</v>
      </c>
      <c r="F19" s="19"/>
      <c r="G19" s="19">
        <f>E19</f>
        <v>1302</v>
      </c>
      <c r="H19" s="20"/>
      <c r="I19" s="21"/>
      <c r="J19" s="51"/>
    </row>
    <row r="20" spans="1:10" ht="25.5" customHeight="1" x14ac:dyDescent="0.25">
      <c r="A20" s="56"/>
      <c r="B20" s="16" t="s">
        <v>27</v>
      </c>
      <c r="C20" s="17"/>
      <c r="D20" s="17"/>
      <c r="E20" s="19"/>
      <c r="F20" s="24">
        <v>2232</v>
      </c>
      <c r="G20" s="24">
        <f>F20</f>
        <v>2232</v>
      </c>
      <c r="H20" s="20"/>
      <c r="I20" s="21"/>
      <c r="J20" s="51"/>
    </row>
    <row r="21" spans="1:10" ht="32.25" customHeight="1" x14ac:dyDescent="0.25">
      <c r="A21" s="54" t="s">
        <v>28</v>
      </c>
      <c r="B21" s="6" t="s">
        <v>29</v>
      </c>
      <c r="C21" s="7"/>
      <c r="D21" s="14"/>
      <c r="E21" s="13">
        <v>744</v>
      </c>
      <c r="F21" s="25"/>
      <c r="G21" s="13">
        <v>160</v>
      </c>
      <c r="H21" s="14"/>
      <c r="I21" s="15"/>
      <c r="J21" s="55"/>
    </row>
    <row r="22" spans="1:10" ht="25.5" customHeight="1" x14ac:dyDescent="0.25">
      <c r="A22" s="54"/>
      <c r="B22" s="6" t="s">
        <v>30</v>
      </c>
      <c r="C22" s="7"/>
      <c r="D22" s="14"/>
      <c r="E22" s="13">
        <v>744</v>
      </c>
      <c r="F22" s="13"/>
      <c r="G22" s="13">
        <v>992</v>
      </c>
      <c r="H22" s="14"/>
      <c r="I22" s="15"/>
      <c r="J22" s="55"/>
    </row>
    <row r="23" spans="1:10" ht="25.5" customHeight="1" x14ac:dyDescent="0.25">
      <c r="A23" s="54"/>
      <c r="B23" s="6" t="s">
        <v>31</v>
      </c>
      <c r="C23" s="7"/>
      <c r="D23" s="7"/>
      <c r="E23" s="25"/>
      <c r="F23" s="13">
        <v>1488</v>
      </c>
      <c r="G23" s="13">
        <f>F23</f>
        <v>1488</v>
      </c>
      <c r="H23" s="14"/>
      <c r="I23" s="15"/>
      <c r="J23" s="55"/>
    </row>
    <row r="24" spans="1:10" ht="25.5" customHeight="1" x14ac:dyDescent="0.25">
      <c r="A24" s="56" t="s">
        <v>32</v>
      </c>
      <c r="B24" s="16" t="s">
        <v>16</v>
      </c>
      <c r="C24" s="17"/>
      <c r="D24" s="22"/>
      <c r="E24" s="19">
        <v>558</v>
      </c>
      <c r="F24" s="19"/>
      <c r="G24" s="19">
        <f>E24</f>
        <v>558</v>
      </c>
      <c r="H24" s="20"/>
      <c r="I24" s="21"/>
      <c r="J24" s="57"/>
    </row>
    <row r="25" spans="1:10" ht="25.5" customHeight="1" x14ac:dyDescent="0.25">
      <c r="A25" s="56"/>
      <c r="B25" s="16" t="s">
        <v>47</v>
      </c>
      <c r="C25" s="17"/>
      <c r="D25" s="26"/>
      <c r="E25" s="27">
        <v>744</v>
      </c>
      <c r="F25" s="19"/>
      <c r="G25" s="19">
        <f>E25</f>
        <v>744</v>
      </c>
      <c r="H25" s="20"/>
      <c r="I25" s="21"/>
      <c r="J25" s="57"/>
    </row>
    <row r="26" spans="1:10" ht="25.5" customHeight="1" x14ac:dyDescent="0.25">
      <c r="A26" s="56"/>
      <c r="B26" s="16" t="s">
        <v>50</v>
      </c>
      <c r="C26" s="17"/>
      <c r="D26" s="17"/>
      <c r="E26" s="24"/>
      <c r="F26" s="19">
        <v>1488</v>
      </c>
      <c r="G26" s="19">
        <f>E26+F26</f>
        <v>1488</v>
      </c>
      <c r="H26" s="20"/>
      <c r="I26" s="21"/>
      <c r="J26" s="57"/>
    </row>
    <row r="27" spans="1:10" ht="25.5" customHeight="1" x14ac:dyDescent="0.25">
      <c r="A27" s="58" t="s">
        <v>33</v>
      </c>
      <c r="B27" s="6" t="s">
        <v>34</v>
      </c>
      <c r="C27" s="7"/>
      <c r="D27" s="12"/>
      <c r="E27" s="13">
        <v>372</v>
      </c>
      <c r="F27" s="13"/>
      <c r="G27" s="13">
        <f>E27</f>
        <v>372</v>
      </c>
      <c r="H27" s="14"/>
      <c r="I27" s="15"/>
      <c r="J27" s="55"/>
    </row>
    <row r="28" spans="1:10" ht="25.5" customHeight="1" x14ac:dyDescent="0.25">
      <c r="A28" s="58"/>
      <c r="B28" s="6" t="s">
        <v>35</v>
      </c>
      <c r="C28" s="7"/>
      <c r="D28" s="14"/>
      <c r="E28" s="13">
        <v>372</v>
      </c>
      <c r="F28" s="13"/>
      <c r="G28" s="13">
        <f>E28</f>
        <v>372</v>
      </c>
      <c r="H28" s="14"/>
      <c r="I28" s="15"/>
      <c r="J28" s="55"/>
    </row>
    <row r="29" spans="1:10" ht="25.5" customHeight="1" x14ac:dyDescent="0.25">
      <c r="A29" s="58"/>
      <c r="B29" s="6" t="s">
        <v>44</v>
      </c>
      <c r="C29" s="7"/>
      <c r="D29" s="7"/>
      <c r="E29" s="13"/>
      <c r="F29" s="13">
        <v>744</v>
      </c>
      <c r="G29" s="13">
        <f>F29</f>
        <v>744</v>
      </c>
      <c r="H29" s="14"/>
      <c r="I29" s="15"/>
      <c r="J29" s="55"/>
    </row>
    <row r="30" spans="1:10" ht="25.5" customHeight="1" x14ac:dyDescent="0.25">
      <c r="A30" s="50" t="s">
        <v>36</v>
      </c>
      <c r="B30" s="16" t="s">
        <v>45</v>
      </c>
      <c r="C30" s="17"/>
      <c r="D30" s="18"/>
      <c r="E30" s="19">
        <v>372</v>
      </c>
      <c r="F30" s="19"/>
      <c r="G30" s="19">
        <f>E30</f>
        <v>372</v>
      </c>
      <c r="H30" s="20"/>
      <c r="I30" s="21"/>
      <c r="J30" s="51"/>
    </row>
    <row r="31" spans="1:10" ht="25.5" customHeight="1" x14ac:dyDescent="0.25">
      <c r="A31" s="50"/>
      <c r="B31" s="16" t="s">
        <v>46</v>
      </c>
      <c r="C31" s="17"/>
      <c r="D31" s="22"/>
      <c r="E31" s="19">
        <v>372</v>
      </c>
      <c r="F31" s="19"/>
      <c r="G31" s="19">
        <f>E31</f>
        <v>372</v>
      </c>
      <c r="H31" s="20"/>
      <c r="I31" s="21"/>
      <c r="J31" s="51"/>
    </row>
    <row r="32" spans="1:10" ht="25.5" customHeight="1" x14ac:dyDescent="0.25">
      <c r="A32" s="50"/>
      <c r="B32" s="16" t="s">
        <v>37</v>
      </c>
      <c r="C32" s="17"/>
      <c r="D32" s="17"/>
      <c r="E32" s="19"/>
      <c r="F32" s="19">
        <v>372</v>
      </c>
      <c r="G32" s="19">
        <v>372</v>
      </c>
      <c r="H32" s="20"/>
      <c r="I32" s="21"/>
      <c r="J32" s="51"/>
    </row>
    <row r="33" spans="1:11" ht="28.5" customHeight="1" x14ac:dyDescent="0.25">
      <c r="A33" s="43" t="s">
        <v>38</v>
      </c>
      <c r="B33" s="6" t="s">
        <v>39</v>
      </c>
      <c r="C33" s="13">
        <v>11</v>
      </c>
      <c r="D33" s="7"/>
      <c r="E33" s="29"/>
      <c r="F33" s="30"/>
      <c r="G33" s="6"/>
      <c r="H33" s="14"/>
      <c r="I33" s="15"/>
      <c r="J33" s="42"/>
    </row>
    <row r="34" spans="1:11" ht="28.5" customHeight="1" thickBot="1" x14ac:dyDescent="0.3">
      <c r="A34" s="31" t="s">
        <v>41</v>
      </c>
      <c r="B34" s="16" t="s">
        <v>40</v>
      </c>
      <c r="C34" s="19">
        <v>5</v>
      </c>
      <c r="D34" s="20"/>
      <c r="E34" s="45"/>
      <c r="F34" s="46"/>
      <c r="G34" s="20">
        <v>3500000</v>
      </c>
      <c r="H34" s="20"/>
      <c r="I34" s="21"/>
      <c r="J34" s="41"/>
    </row>
    <row r="35" spans="1:11" ht="28.5" customHeight="1" thickBot="1" x14ac:dyDescent="0.3">
      <c r="A35" s="43" t="s">
        <v>51</v>
      </c>
      <c r="B35" s="6" t="s">
        <v>40</v>
      </c>
      <c r="C35" s="10">
        <v>5</v>
      </c>
      <c r="D35" s="7"/>
      <c r="E35" s="47"/>
      <c r="F35" s="48"/>
      <c r="G35" s="7">
        <v>4500000</v>
      </c>
      <c r="H35" s="7"/>
      <c r="I35" s="11"/>
      <c r="J35" s="49"/>
    </row>
    <row r="36" spans="1:11" ht="31.5" customHeight="1" thickBot="1" x14ac:dyDescent="0.3">
      <c r="A36" s="52" t="s">
        <v>42</v>
      </c>
      <c r="B36" s="53"/>
      <c r="C36" s="53"/>
      <c r="D36" s="53"/>
      <c r="E36" s="53"/>
      <c r="F36" s="53"/>
      <c r="G36" s="53"/>
      <c r="H36" s="53"/>
      <c r="I36" s="53"/>
      <c r="J36" s="32"/>
    </row>
    <row r="37" spans="1:11" ht="25.5" customHeight="1" thickBot="1" x14ac:dyDescent="0.3">
      <c r="A37" s="52" t="s">
        <v>43</v>
      </c>
      <c r="B37" s="53"/>
      <c r="C37" s="53"/>
      <c r="D37" s="53"/>
      <c r="E37" s="53"/>
      <c r="F37" s="53"/>
      <c r="G37" s="53"/>
      <c r="H37" s="53"/>
      <c r="I37" s="53"/>
      <c r="J37" s="32"/>
    </row>
    <row r="38" spans="1:11" ht="25.5" customHeight="1" thickBot="1" x14ac:dyDescent="0.3">
      <c r="A38" s="33"/>
      <c r="B38" s="34"/>
      <c r="C38" s="34"/>
      <c r="D38" s="34"/>
      <c r="E38" s="34"/>
      <c r="F38" s="34"/>
      <c r="G38" s="34"/>
      <c r="H38" s="34"/>
      <c r="I38" s="34"/>
      <c r="J38" s="35"/>
      <c r="K38" s="34"/>
    </row>
    <row r="39" spans="1:11" ht="25.5" customHeight="1" thickBot="1" x14ac:dyDescent="0.3">
      <c r="A39" s="52" t="s">
        <v>43</v>
      </c>
      <c r="B39" s="53"/>
      <c r="C39" s="53"/>
      <c r="D39" s="53"/>
      <c r="E39" s="53"/>
      <c r="F39" s="53"/>
      <c r="G39" s="53"/>
      <c r="H39" s="53"/>
      <c r="I39" s="59"/>
      <c r="J39" s="37"/>
    </row>
    <row r="40" spans="1:11" ht="25.5" customHeight="1" x14ac:dyDescent="0.25">
      <c r="J40" s="36"/>
    </row>
  </sheetData>
  <mergeCells count="25">
    <mergeCell ref="A1:J1"/>
    <mergeCell ref="A2:J2"/>
    <mergeCell ref="A4:A6"/>
    <mergeCell ref="J4:J6"/>
    <mergeCell ref="A7:A9"/>
    <mergeCell ref="J7:J9"/>
    <mergeCell ref="A10:A12"/>
    <mergeCell ref="J10:J12"/>
    <mergeCell ref="A13:A15"/>
    <mergeCell ref="J13:J15"/>
    <mergeCell ref="A16:A17"/>
    <mergeCell ref="J16:J17"/>
    <mergeCell ref="A18:A20"/>
    <mergeCell ref="J18:J20"/>
    <mergeCell ref="A21:A23"/>
    <mergeCell ref="J21:J23"/>
    <mergeCell ref="A24:A26"/>
    <mergeCell ref="J24:J26"/>
    <mergeCell ref="A39:I39"/>
    <mergeCell ref="A27:A29"/>
    <mergeCell ref="J27:J29"/>
    <mergeCell ref="A30:A32"/>
    <mergeCell ref="J30:J32"/>
    <mergeCell ref="A36:I36"/>
    <mergeCell ref="A37:I37"/>
  </mergeCells>
  <printOptions horizontalCentered="1" verticalCentered="1"/>
  <pageMargins left="1.1811023622047245" right="0.78740157480314965" top="0.74803149606299213" bottom="0.74803149606299213" header="0.31496062992125984" footer="0.31496062992125984"/>
  <pageSetup scale="6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</vt:lpstr>
      <vt:lpstr>FEBRERO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GESTIONHJEFE</dc:creator>
  <cp:lastModifiedBy>juridicaaux1</cp:lastModifiedBy>
  <cp:lastPrinted>2019-11-19T21:26:08Z</cp:lastPrinted>
  <dcterms:created xsi:type="dcterms:W3CDTF">2019-09-17T12:37:57Z</dcterms:created>
  <dcterms:modified xsi:type="dcterms:W3CDTF">2020-01-16T21:13:07Z</dcterms:modified>
</cp:coreProperties>
</file>